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2"/>
  </bookViews>
  <sheets>
    <sheet name="Examples" sheetId="1" r:id="rId1"/>
    <sheet name="Big Data" sheetId="2" r:id="rId2"/>
    <sheet name="Sheet3" sheetId="3" r:id="rId3"/>
  </sheets>
  <definedNames>
    <definedName name="_xlnm.Print_Titles" localSheetId="1">'Big Data'!$A:$A,'Big Data'!$4:$4</definedName>
  </definedNames>
  <calcPr fullCalcOnLoad="1" iterate="1" iterateCount="1" iterateDelta="0.001"/>
  <pivotCaches>
    <pivotCache cacheId="2" r:id="rId4"/>
  </pivotCaches>
</workbook>
</file>

<file path=xl/sharedStrings.xml><?xml version="1.0" encoding="utf-8"?>
<sst xmlns="http://schemas.openxmlformats.org/spreadsheetml/2006/main" count="546" uniqueCount="348">
  <si>
    <t>Today's Date:</t>
  </si>
  <si>
    <t>One Hundred Years ago:</t>
  </si>
  <si>
    <t>One Hundred Years from now</t>
  </si>
  <si>
    <t>Portion of time the class is paying attention to the instructor</t>
  </si>
  <si>
    <t>The value of PI</t>
  </si>
  <si>
    <t>PI cubed</t>
  </si>
  <si>
    <t>Number of bytes addressable by a 64 bit processor</t>
  </si>
  <si>
    <t>Number of molecules in one mole</t>
  </si>
  <si>
    <t>PI X 0</t>
  </si>
  <si>
    <t>COMMISSION</t>
  </si>
  <si>
    <t>LAST.NAME</t>
  </si>
  <si>
    <t>FIRST.NAME</t>
  </si>
  <si>
    <t>INVEST.AMT</t>
  </si>
  <si>
    <t>REP</t>
  </si>
  <si>
    <t>ADDRESS</t>
  </si>
  <si>
    <t>CITY</t>
  </si>
  <si>
    <t>STATE</t>
  </si>
  <si>
    <t>ZIP</t>
  </si>
  <si>
    <t>SSN</t>
  </si>
  <si>
    <t>BIRTH.DATE</t>
  </si>
  <si>
    <t>AGE</t>
  </si>
  <si>
    <t>Jones</t>
  </si>
  <si>
    <t>Clem</t>
  </si>
  <si>
    <t>CT</t>
  </si>
  <si>
    <t>435 Ionosphere St.</t>
  </si>
  <si>
    <t>North Brunswick</t>
  </si>
  <si>
    <t>NJ</t>
  </si>
  <si>
    <t>08902</t>
  </si>
  <si>
    <t>980-37-3510</t>
  </si>
  <si>
    <t>Quooddalk</t>
  </si>
  <si>
    <t>Clarissa</t>
  </si>
  <si>
    <t>1017 Arthropod Ln.</t>
  </si>
  <si>
    <t>Belisle</t>
  </si>
  <si>
    <t>MA</t>
  </si>
  <si>
    <t>02689</t>
  </si>
  <si>
    <t>992-20-8627</t>
  </si>
  <si>
    <t>Nitron</t>
  </si>
  <si>
    <t>Monica</t>
  </si>
  <si>
    <t>1849 Turtle Hwy.</t>
  </si>
  <si>
    <t>Bozeman</t>
  </si>
  <si>
    <t>MT</t>
  </si>
  <si>
    <t>59757</t>
  </si>
  <si>
    <t>954-05-3642</t>
  </si>
  <si>
    <t>Butheez</t>
  </si>
  <si>
    <t>Pixie</t>
  </si>
  <si>
    <t>GB</t>
  </si>
  <si>
    <t>73 Elm Rd.</t>
  </si>
  <si>
    <t>Hillsville</t>
  </si>
  <si>
    <t>VA</t>
  </si>
  <si>
    <t>24348</t>
  </si>
  <si>
    <t>992-11-1431</t>
  </si>
  <si>
    <t>Smoimeib</t>
  </si>
  <si>
    <t>Sandy</t>
  </si>
  <si>
    <t>AB</t>
  </si>
  <si>
    <t>1444 Eastern St.</t>
  </si>
  <si>
    <t>New Brunswick</t>
  </si>
  <si>
    <t>08929</t>
  </si>
  <si>
    <t>952-25-3819</t>
  </si>
  <si>
    <t>Zaultet</t>
  </si>
  <si>
    <t>Maya</t>
  </si>
  <si>
    <t>JS</t>
  </si>
  <si>
    <t>514 Manganese Ave.</t>
  </si>
  <si>
    <t>02611</t>
  </si>
  <si>
    <t>979-25-7626</t>
  </si>
  <si>
    <t>Tarsir</t>
  </si>
  <si>
    <t>Merlin</t>
  </si>
  <si>
    <t>1037 Prosimian Hwy.</t>
  </si>
  <si>
    <t>Tampa</t>
  </si>
  <si>
    <t>FL</t>
  </si>
  <si>
    <t>33696</t>
  </si>
  <si>
    <t>961-68-8577</t>
  </si>
  <si>
    <t>Gredig</t>
  </si>
  <si>
    <t>Fiona</t>
  </si>
  <si>
    <t>1881 Lute Rd.</t>
  </si>
  <si>
    <t>Atlanta</t>
  </si>
  <si>
    <t>GA</t>
  </si>
  <si>
    <t>30380</t>
  </si>
  <si>
    <t>916-07-1509</t>
  </si>
  <si>
    <t>Zuzeauz</t>
  </si>
  <si>
    <t>Rosita</t>
  </si>
  <si>
    <t>837 Prehensile Ct.</t>
  </si>
  <si>
    <t>Charlotte</t>
  </si>
  <si>
    <t>NC</t>
  </si>
  <si>
    <t>28293</t>
  </si>
  <si>
    <t>916-61-2330</t>
  </si>
  <si>
    <t>Baumot</t>
  </si>
  <si>
    <t>Teresa</t>
  </si>
  <si>
    <t>TL</t>
  </si>
  <si>
    <t>1401 Bacillus Rd.</t>
  </si>
  <si>
    <t>Redlands</t>
  </si>
  <si>
    <t>CA</t>
  </si>
  <si>
    <t>92381</t>
  </si>
  <si>
    <t>906-76-2758</t>
  </si>
  <si>
    <t>Quubeaur</t>
  </si>
  <si>
    <t>Ulysses</t>
  </si>
  <si>
    <t>1044 Pro Forma St.</t>
  </si>
  <si>
    <t>59725</t>
  </si>
  <si>
    <t>991-91-4232</t>
  </si>
  <si>
    <t>Rinnac</t>
  </si>
  <si>
    <t>Miles</t>
  </si>
  <si>
    <t>1613 Main Ln.</t>
  </si>
  <si>
    <t>Irvine</t>
  </si>
  <si>
    <t>92781</t>
  </si>
  <si>
    <t>964-27-4234</t>
  </si>
  <si>
    <t>Gihat</t>
  </si>
  <si>
    <t>Charles</t>
  </si>
  <si>
    <t>258 Southern Hwy.</t>
  </si>
  <si>
    <t>59764</t>
  </si>
  <si>
    <t>974-70-2199</t>
  </si>
  <si>
    <t>Toofoic</t>
  </si>
  <si>
    <t>Hetty</t>
  </si>
  <si>
    <t>1316 Central Ln.</t>
  </si>
  <si>
    <t>02653</t>
  </si>
  <si>
    <t>902-02-4332</t>
  </si>
  <si>
    <t>Seivoop</t>
  </si>
  <si>
    <t>256 Hyperbolic Hwy.</t>
  </si>
  <si>
    <t>59711</t>
  </si>
  <si>
    <t>986-00-8783</t>
  </si>
  <si>
    <t>Zeidoock</t>
  </si>
  <si>
    <t>Blaise</t>
  </si>
  <si>
    <t>518 Armadillo St.</t>
  </si>
  <si>
    <t>59712</t>
  </si>
  <si>
    <t>959-04-2501</t>
  </si>
  <si>
    <t>Yealtauw</t>
  </si>
  <si>
    <t>MM</t>
  </si>
  <si>
    <t>891 Tarsir St.</t>
  </si>
  <si>
    <t>28232</t>
  </si>
  <si>
    <t>913-48-4047</t>
  </si>
  <si>
    <t xml:space="preserve">Zouci </t>
  </si>
  <si>
    <t>Conroy</t>
  </si>
  <si>
    <t>91 Hyperbolic Pkwy.</t>
  </si>
  <si>
    <t>02648</t>
  </si>
  <si>
    <t>955-15-8365</t>
  </si>
  <si>
    <t xml:space="preserve">Quinoo </t>
  </si>
  <si>
    <t>Grover</t>
  </si>
  <si>
    <t>601 Hyperbolic Ln.</t>
  </si>
  <si>
    <t>92359</t>
  </si>
  <si>
    <t>960-80-5377</t>
  </si>
  <si>
    <t>Creaunnaun</t>
  </si>
  <si>
    <t>Aarron</t>
  </si>
  <si>
    <t>JE</t>
  </si>
  <si>
    <t>483 Northern Pkwy.</t>
  </si>
  <si>
    <t>New York</t>
  </si>
  <si>
    <t>NY</t>
  </si>
  <si>
    <t>10016</t>
  </si>
  <si>
    <t>992-67-3811</t>
  </si>
  <si>
    <t>Veeleab</t>
  </si>
  <si>
    <t>Elvis</t>
  </si>
  <si>
    <t>447 Propylene Ave.</t>
  </si>
  <si>
    <t>Pittsburgh</t>
  </si>
  <si>
    <t>PA</t>
  </si>
  <si>
    <t>15247</t>
  </si>
  <si>
    <t>907-82-1783</t>
  </si>
  <si>
    <t xml:space="preserve">Quodu </t>
  </si>
  <si>
    <t>693 Bacillus Ln.</t>
  </si>
  <si>
    <t>10045</t>
  </si>
  <si>
    <t>947-67-3767</t>
  </si>
  <si>
    <t>Froufeiw</t>
  </si>
  <si>
    <t>Eliot</t>
  </si>
  <si>
    <t>1654 Central St.</t>
  </si>
  <si>
    <t>02616</t>
  </si>
  <si>
    <t>970-72-5142</t>
  </si>
  <si>
    <t>Kajev</t>
  </si>
  <si>
    <t>1351 Gastropod Rd.</t>
  </si>
  <si>
    <t>Phoenix</t>
  </si>
  <si>
    <t>AZ</t>
  </si>
  <si>
    <t>85086</t>
  </si>
  <si>
    <t>909-46-6008</t>
  </si>
  <si>
    <t>Sucauw</t>
  </si>
  <si>
    <t>Blossom</t>
  </si>
  <si>
    <t>1743 Lute Rd.</t>
  </si>
  <si>
    <t>33656</t>
  </si>
  <si>
    <t>982-52-1577</t>
  </si>
  <si>
    <t>Smefeik</t>
  </si>
  <si>
    <t>Victor</t>
  </si>
  <si>
    <t>1882 Propylene St.</t>
  </si>
  <si>
    <t>28259</t>
  </si>
  <si>
    <t>940-37-3291</t>
  </si>
  <si>
    <t xml:space="preserve">Woose </t>
  </si>
  <si>
    <t>1820 Prosimian Rd.</t>
  </si>
  <si>
    <t>10010</t>
  </si>
  <si>
    <t>945-20-7172</t>
  </si>
  <si>
    <t>Kloollin</t>
  </si>
  <si>
    <t>Valentine</t>
  </si>
  <si>
    <t>1934 Propylene Hwy.</t>
  </si>
  <si>
    <t>10031</t>
  </si>
  <si>
    <t>950-34-1343</t>
  </si>
  <si>
    <t>Potteig</t>
  </si>
  <si>
    <t>Govinda</t>
  </si>
  <si>
    <t>1263 Coral Ave.</t>
  </si>
  <si>
    <t>85055</t>
  </si>
  <si>
    <t>913-41-6136</t>
  </si>
  <si>
    <t>Soozoit</t>
  </si>
  <si>
    <t>1135 Bacillus St.</t>
  </si>
  <si>
    <t>59776</t>
  </si>
  <si>
    <t>947-59-3862</t>
  </si>
  <si>
    <t xml:space="preserve">Weazoi </t>
  </si>
  <si>
    <t>1226 Northern Rd.</t>
  </si>
  <si>
    <t>24353</t>
  </si>
  <si>
    <t>920-73-6613</t>
  </si>
  <si>
    <t>Boicoim</t>
  </si>
  <si>
    <t>Bluebell</t>
  </si>
  <si>
    <t>1484 Mesquite Rd.</t>
  </si>
  <si>
    <t>33615</t>
  </si>
  <si>
    <t>919-22-7477</t>
  </si>
  <si>
    <t>Wauheem</t>
  </si>
  <si>
    <t>932 Mesquite Ave.</t>
  </si>
  <si>
    <t>08958</t>
  </si>
  <si>
    <t>990-44-4388</t>
  </si>
  <si>
    <t>Joopon</t>
  </si>
  <si>
    <t>Margaret</t>
  </si>
  <si>
    <t>862 Main Rd.</t>
  </si>
  <si>
    <t>85099</t>
  </si>
  <si>
    <t>964-44-7919</t>
  </si>
  <si>
    <t>Vuweauw</t>
  </si>
  <si>
    <t>Romeo</t>
  </si>
  <si>
    <t>53 Elm St.</t>
  </si>
  <si>
    <t>92347</t>
  </si>
  <si>
    <t>963-58-3975</t>
  </si>
  <si>
    <t>Reeddeim</t>
  </si>
  <si>
    <t>Hedwig</t>
  </si>
  <si>
    <t>904 Coral St.</t>
  </si>
  <si>
    <t>30357</t>
  </si>
  <si>
    <t>924-60-6059</t>
  </si>
  <si>
    <t xml:space="preserve">Hilee </t>
  </si>
  <si>
    <t>Wendy</t>
  </si>
  <si>
    <t>480 Styrene Rd.</t>
  </si>
  <si>
    <t>08970</t>
  </si>
  <si>
    <t>965-55-8700</t>
  </si>
  <si>
    <t>Zane</t>
  </si>
  <si>
    <t>1439 Propylene Rd.</t>
  </si>
  <si>
    <t>02646</t>
  </si>
  <si>
    <t>914-47-7381</t>
  </si>
  <si>
    <t>Zeilles</t>
  </si>
  <si>
    <t>709 Hyperbolic St.</t>
  </si>
  <si>
    <t>85074</t>
  </si>
  <si>
    <t>978-05-2798</t>
  </si>
  <si>
    <t>1492 Central Ave.</t>
  </si>
  <si>
    <t>08953</t>
  </si>
  <si>
    <t>921-20-7499</t>
  </si>
  <si>
    <t xml:space="preserve">Wezau </t>
  </si>
  <si>
    <t>32 Saguaro St.</t>
  </si>
  <si>
    <t>59721</t>
  </si>
  <si>
    <t>971-62-7770</t>
  </si>
  <si>
    <t>Blutab</t>
  </si>
  <si>
    <t>1100 Propylene St.</t>
  </si>
  <si>
    <t>15213</t>
  </si>
  <si>
    <t>950-73-1880</t>
  </si>
  <si>
    <t>Stillen</t>
  </si>
  <si>
    <t>Gordon</t>
  </si>
  <si>
    <t>760 Elk Ln.</t>
  </si>
  <si>
    <t>92367</t>
  </si>
  <si>
    <t>930-95-8792</t>
  </si>
  <si>
    <t>Cimoor</t>
  </si>
  <si>
    <t>Octavius</t>
  </si>
  <si>
    <t>1488 Hyperbolic Ct.</t>
  </si>
  <si>
    <t>02645</t>
  </si>
  <si>
    <t>929-68-6561</t>
  </si>
  <si>
    <t>Fruheauv</t>
  </si>
  <si>
    <t>1102 Saguaro Rd.</t>
  </si>
  <si>
    <t>33611</t>
  </si>
  <si>
    <t>976-90-1302</t>
  </si>
  <si>
    <t>Kronneef</t>
  </si>
  <si>
    <t>1213 Southern St.</t>
  </si>
  <si>
    <t>28288</t>
  </si>
  <si>
    <t>913-34-4872</t>
  </si>
  <si>
    <t>Smoinnoit</t>
  </si>
  <si>
    <t>16 Northern Hwy.</t>
  </si>
  <si>
    <t>926-36-5581</t>
  </si>
  <si>
    <t>Keiyeaub</t>
  </si>
  <si>
    <t>Aldous</t>
  </si>
  <si>
    <t>1206 Southern St.</t>
  </si>
  <si>
    <t>85065</t>
  </si>
  <si>
    <t>926-68-3397</t>
  </si>
  <si>
    <t>Croogoz</t>
  </si>
  <si>
    <t>625 Mesquite St.</t>
  </si>
  <si>
    <t>02651</t>
  </si>
  <si>
    <t>916-66-4595</t>
  </si>
  <si>
    <t>Breausir</t>
  </si>
  <si>
    <t>Gwendolyn</t>
  </si>
  <si>
    <t>1965 Turtle Ave.</t>
  </si>
  <si>
    <t>30338</t>
  </si>
  <si>
    <t>925-06-1256</t>
  </si>
  <si>
    <t>Frellaud</t>
  </si>
  <si>
    <t>1680 Western Ave.</t>
  </si>
  <si>
    <t>92714</t>
  </si>
  <si>
    <t>949-05-4172</t>
  </si>
  <si>
    <t xml:space="preserve">Smujee </t>
  </si>
  <si>
    <t>39 Prehensile Hwy.</t>
  </si>
  <si>
    <t>59749</t>
  </si>
  <si>
    <t>930-62-2658</t>
  </si>
  <si>
    <t>Yoopeer</t>
  </si>
  <si>
    <t>Kelvin</t>
  </si>
  <si>
    <t>1199 Saguaro Ct.</t>
  </si>
  <si>
    <t>08923</t>
  </si>
  <si>
    <t>909-01-1176</t>
  </si>
  <si>
    <t xml:space="preserve">Yauloo </t>
  </si>
  <si>
    <t>7 Eastern Ct.</t>
  </si>
  <si>
    <t>24333</t>
  </si>
  <si>
    <t>998-31-6125</t>
  </si>
  <si>
    <t>Bleashoz</t>
  </si>
  <si>
    <t>Rahula</t>
  </si>
  <si>
    <t>1974 Gyrfalcon Hwy.</t>
  </si>
  <si>
    <t>92767</t>
  </si>
  <si>
    <t>919-18-1273</t>
  </si>
  <si>
    <t>Ceeddison</t>
  </si>
  <si>
    <t>1117 Central Ln.</t>
  </si>
  <si>
    <t>92320</t>
  </si>
  <si>
    <t>924-23-1296</t>
  </si>
  <si>
    <t>Sitast</t>
  </si>
  <si>
    <t>Ada</t>
  </si>
  <si>
    <t>1192 Northern Ave.</t>
  </si>
  <si>
    <t>Bangor</t>
  </si>
  <si>
    <t>ME</t>
  </si>
  <si>
    <t>04471</t>
  </si>
  <si>
    <t>953-01-7587</t>
  </si>
  <si>
    <t>Crumeeck</t>
  </si>
  <si>
    <t>Adrienne</t>
  </si>
  <si>
    <t>65 Hyperbolic Ave.</t>
  </si>
  <si>
    <t>33681</t>
  </si>
  <si>
    <t>951-71-8280</t>
  </si>
  <si>
    <t>Zoifuson</t>
  </si>
  <si>
    <t>1133 Maple Ct.</t>
  </si>
  <si>
    <t>15231</t>
  </si>
  <si>
    <t>941-99-3596</t>
  </si>
  <si>
    <t>Woinnod</t>
  </si>
  <si>
    <t>1889 Gyrfalcon Rd.</t>
  </si>
  <si>
    <t>28255</t>
  </si>
  <si>
    <t>981-51-1687</t>
  </si>
  <si>
    <t>Krouyoust</t>
  </si>
  <si>
    <t>858 Tarsir Ct.</t>
  </si>
  <si>
    <t>15218</t>
  </si>
  <si>
    <t>964-72-8476</t>
  </si>
  <si>
    <t xml:space="preserve">Poiheau </t>
  </si>
  <si>
    <t>1067 Arthropod Ct.</t>
  </si>
  <si>
    <t>996-21-8120</t>
  </si>
  <si>
    <t xml:space="preserve">Sennou </t>
  </si>
  <si>
    <t>1189 Maple Ct.</t>
  </si>
  <si>
    <t>08976</t>
  </si>
  <si>
    <t>954-64-5249</t>
  </si>
  <si>
    <t xml:space="preserve">Wufi </t>
  </si>
  <si>
    <t>1421 Oak Ct.</t>
  </si>
  <si>
    <t>85091</t>
  </si>
  <si>
    <t>997-79-8704</t>
  </si>
  <si>
    <t>TOTAL</t>
  </si>
  <si>
    <t>Sum of COMMISSION</t>
  </si>
  <si>
    <t>Grand Total</t>
  </si>
  <si>
    <t>Total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</si>
</sst>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\-mmm\-yyyy"/>
    <numFmt numFmtId="166" formatCode="mm/dd/yy"/>
    <numFmt numFmtId="167" formatCode="#\ ?/2"/>
    <numFmt numFmtId="168" formatCode="0.000000E+00"/>
    <numFmt numFmtId="169" formatCode="00000;0;&quot;Zero&quot;"/>
    <numFmt numFmtId="170" formatCode="0;0;&quot; - &quot;"/>
    <numFmt numFmtId="171" formatCode="0;0;&quot;&quot;"/>
    <numFmt numFmtId="172" formatCode="0;0;;&quot;value =&quot;@"/>
    <numFmt numFmtId="173" formatCode="&quot;Value = &quot;0;0;;&quot;value =&quot;@"/>
    <numFmt numFmtId="174" formatCode="&quot;Value = &quot;0;0.0;;&quot;value =&quot;@"/>
    <numFmt numFmtId="175" formatCode="&quot;Value = &quot;0;0.00;;&quot;value =&quot;@"/>
    <numFmt numFmtId="176" formatCode="&quot;Value = &quot;0;0.000;;&quot;value =&quot;@"/>
    <numFmt numFmtId="177" formatCode="&quot;Value = &quot;0;0.0000;;&quot;value =&quot;@"/>
    <numFmt numFmtId="178" formatCode="&quot;Value = &quot;0;0.00000;;&quot;value =&quot;@"/>
    <numFmt numFmtId="179" formatCode="&quot;Value = &quot;0;0.000000;;&quot;value =&quot;@"/>
    <numFmt numFmtId="180" formatCode="&quot;Value = &quot;0;0.0000000;;&quot;value =&quot;@"/>
    <numFmt numFmtId="181" formatCode="&quot;Value = &quot;0;0.00000000;;&quot;value =&quot;@"/>
    <numFmt numFmtId="182" formatCode="dd\-mmm\-yy_)"/>
    <numFmt numFmtId="183" formatCode="0_)"/>
    <numFmt numFmtId="184" formatCode="&quot;Invisible&quot;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3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0" borderId="1" xfId="0" applyBorder="1" applyAlignment="1">
      <alignment/>
    </xf>
    <xf numFmtId="169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171" fontId="0" fillId="0" borderId="3" xfId="0" applyNumberFormat="1" applyBorder="1" applyAlignment="1">
      <alignment/>
    </xf>
    <xf numFmtId="181" fontId="0" fillId="0" borderId="3" xfId="0" applyNumberFormat="1" applyBorder="1" applyAlignment="1">
      <alignment/>
    </xf>
    <xf numFmtId="0" fontId="0" fillId="0" borderId="0" xfId="0" applyAlignment="1" applyProtection="1">
      <alignment horizontal="left"/>
      <protection/>
    </xf>
    <xf numFmtId="1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37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184" fontId="0" fillId="0" borderId="0" xfId="0" applyNumberFormat="1" applyFont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666750</xdr:colOff>
      <xdr:row>14</xdr:row>
      <xdr:rowOff>57150</xdr:rowOff>
    </xdr:from>
    <xdr:to>
      <xdr:col>1</xdr:col>
      <xdr:colOff>266700</xdr:colOff>
      <xdr:row>16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3241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647700</xdr:colOff>
      <xdr:row>17</xdr:row>
      <xdr:rowOff>66675</xdr:rowOff>
    </xdr:from>
    <xdr:to>
      <xdr:col>1</xdr:col>
      <xdr:colOff>247650</xdr:colOff>
      <xdr:row>19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28194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L68" sheet="Big Data"/>
  </cacheSource>
  <cacheFields count="12">
    <cacheField name="LAST.NAME">
      <sharedItems containsMixedTypes="0"/>
    </cacheField>
    <cacheField name="FIRST.NAME">
      <sharedItems containsMixedTypes="0"/>
    </cacheField>
    <cacheField name="INVEST.AMT">
      <sharedItems containsSemiMixedTypes="0" containsString="0" containsMixedTypes="0" containsNumber="1" containsInteger="1"/>
    </cacheField>
    <cacheField name="COMMISSION">
      <sharedItems containsSemiMixedTypes="0" containsString="0" containsMixedTypes="0" containsNumber="1"/>
    </cacheField>
    <cacheField name="REP">
      <sharedItems containsMixedTypes="0" count="7">
        <s v="CT"/>
        <s v="GB"/>
        <s v="AB"/>
        <s v="JS"/>
        <s v="TL"/>
        <s v="MM"/>
        <s v="JE"/>
      </sharedItems>
    </cacheField>
    <cacheField name="ADDRESS">
      <sharedItems containsMixedTypes="0"/>
    </cacheField>
    <cacheField name="CITY">
      <sharedItems containsMixedTypes="0" count="14">
        <s v="North Brunswick"/>
        <s v="Belisle"/>
        <s v="Bozeman"/>
        <s v="Hillsville"/>
        <s v="New Brunswick"/>
        <s v="Tampa"/>
        <s v="Atlanta"/>
        <s v="Charlotte"/>
        <s v="Redlands"/>
        <s v="Irvine"/>
        <s v="New York"/>
        <s v="Pittsburgh"/>
        <s v="Phoenix"/>
        <s v="Bangor"/>
      </sharedItems>
    </cacheField>
    <cacheField name="STATE">
      <sharedItems containsMixedTypes="0" count="12">
        <s v="NJ"/>
        <s v="MA"/>
        <s v="MT"/>
        <s v="VA"/>
        <s v="FL"/>
        <s v="GA"/>
        <s v="NC"/>
        <s v="CA"/>
        <s v="NY"/>
        <s v="PA"/>
        <s v="AZ"/>
        <s v="ME"/>
      </sharedItems>
    </cacheField>
    <cacheField name="ZIP">
      <sharedItems containsMixedTypes="0"/>
    </cacheField>
    <cacheField name="SSN">
      <sharedItems containsMixedTypes="0"/>
    </cacheField>
    <cacheField name="BIRTH.DATE">
      <sharedItems containsSemiMixedTypes="0" containsNonDate="0" containsDate="1" containsString="0" containsMixedTypes="0"/>
    </cacheField>
    <cacheField name="AGE">
      <sharedItems containsSemiMixedTypes="0" containsString="0" containsMixedTypes="0" containsNumber="1" containsInteger="1" count="36">
        <n v="58"/>
        <n v="37"/>
        <n v="73"/>
        <n v="50"/>
        <n v="38"/>
        <n v="45"/>
        <n v="61"/>
        <n v="88"/>
        <n v="60"/>
        <n v="49"/>
        <n v="43"/>
        <n v="84"/>
        <n v="87"/>
        <n v="51"/>
        <n v="65"/>
        <n v="83"/>
        <n v="42"/>
        <n v="62"/>
        <n v="53"/>
        <n v="77"/>
        <n v="81"/>
        <n v="78"/>
        <n v="44"/>
        <n v="56"/>
        <n v="66"/>
        <n v="52"/>
        <n v="40"/>
        <n v="46"/>
        <n v="71"/>
        <n v="76"/>
        <n v="55"/>
        <n v="64"/>
        <n v="41"/>
        <n v="67"/>
        <n v="74"/>
        <n v="57"/>
      </sharedItems>
      <fieldGroup base="11">
        <rangePr groupBy="range" autoEnd="1" autoStart="1" startNum="37" endNum="88" groupInterval="10"/>
        <groupItems count="8">
          <s v="&lt;37"/>
          <s v="37-46"/>
          <s v="47-56"/>
          <s v="57-66"/>
          <s v="67-76"/>
          <s v="77-86"/>
          <s v="87-96"/>
          <s v="&gt;97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I5" firstHeaderRow="1" firstDataRow="2" firstDataCol="1"/>
  <pivotFields count="12">
    <pivotField compact="0" outline="0" subtotalTop="0" showAll="0"/>
    <pivotField compact="0" outline="0" subtotalTop="0" showAll="0"/>
    <pivotField compact="0" outline="0" subtotalTop="0" showAll="0" numFmtId="37"/>
    <pivotField dataField="1" compact="0" outline="0" subtotalTop="0" showAll="0"/>
    <pivotField axis="axisCol" compact="0" outline="0" subtotalTop="0" showAll="0">
      <items count="8">
        <item x="2"/>
        <item x="0"/>
        <item x="1"/>
        <item x="6"/>
        <item x="3"/>
        <item x="5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2"/>
    <pivotField compact="0" outline="0" subtotalTop="0" showAll="0" rankBy="0" numFmtId="183" varSubtotal="1"/>
  </pivotFields>
  <rowItems count="1">
    <i/>
  </rowItems>
  <colFields count="1">
    <field x="4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COMMISSION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19"/>
  <sheetViews>
    <sheetView workbookViewId="0" topLeftCell="A1">
      <selection activeCell="C16" sqref="C16"/>
    </sheetView>
  </sheetViews>
  <sheetFormatPr defaultColWidth="9.140625" defaultRowHeight="12.75"/>
  <cols>
    <col min="1" max="1" width="12.28125" style="0" bestFit="1" customWidth="1"/>
    <col min="2" max="2" width="24.8515625" style="0" bestFit="1" customWidth="1"/>
    <col min="3" max="3" width="12.421875" style="0" customWidth="1"/>
  </cols>
  <sheetData>
    <row r="2" ht="12.75">
      <c r="C2" s="2"/>
    </row>
    <row r="3" spans="1:3" ht="12.75">
      <c r="A3" t="s">
        <v>0</v>
      </c>
      <c r="B3" s="1">
        <f ca="1">TODAY()</f>
        <v>37004</v>
      </c>
      <c r="C3" s="1">
        <f ca="1">TODAY()</f>
        <v>37004</v>
      </c>
    </row>
    <row r="4" spans="1:3" ht="12.75">
      <c r="A4" t="s">
        <v>1</v>
      </c>
      <c r="B4" s="3">
        <f>DATE(YEAR(B3)-100,MONTH(B3),DAY(B3))</f>
        <v>479</v>
      </c>
      <c r="C4" s="1">
        <f>DATE(YEAR(C3)-100,MONTH(C3),DAY(C3))</f>
        <v>479</v>
      </c>
    </row>
    <row r="5" spans="1:3" ht="12.75">
      <c r="A5" t="s">
        <v>2</v>
      </c>
      <c r="B5" s="3">
        <f>DATE(YEAR(B3)+100,MONTH(B3),DAY(B3))</f>
        <v>73528</v>
      </c>
      <c r="C5" s="1">
        <f>DATE(YEAR(C3)+100,MONTH(C3),DAY(C3))</f>
        <v>73528</v>
      </c>
    </row>
    <row r="8" spans="1:2" ht="12.75">
      <c r="A8" t="s">
        <v>3</v>
      </c>
      <c r="B8" s="4">
        <f>1/3</f>
        <v>0.3333333333333333</v>
      </c>
    </row>
    <row r="10" spans="1:2" ht="12.75">
      <c r="A10" t="s">
        <v>4</v>
      </c>
      <c r="B10" s="5">
        <f>PI()</f>
        <v>3.141592653589793</v>
      </c>
    </row>
    <row r="11" spans="1:3" ht="12.75">
      <c r="A11" t="s">
        <v>5</v>
      </c>
      <c r="B11" s="5">
        <f>B10^3</f>
        <v>31.006276680299816</v>
      </c>
      <c r="C11" s="21">
        <v>2</v>
      </c>
    </row>
    <row r="12" spans="1:2" ht="12.75">
      <c r="A12" t="s">
        <v>6</v>
      </c>
      <c r="B12" s="6">
        <f>2^64</f>
        <v>1.8446744073709552E+19</v>
      </c>
    </row>
    <row r="13" spans="1:2" ht="12.75">
      <c r="A13" t="s">
        <v>7</v>
      </c>
      <c r="B13" s="7">
        <v>6.02E+23</v>
      </c>
    </row>
    <row r="14" ht="13.5" thickBot="1"/>
    <row r="15" spans="1:2" ht="12.75">
      <c r="A15" t="s">
        <v>8</v>
      </c>
      <c r="B15" s="8">
        <f>3.14*0</f>
        <v>0</v>
      </c>
    </row>
    <row r="16" ht="12.75">
      <c r="B16" s="9">
        <f>3.14*0</f>
        <v>0</v>
      </c>
    </row>
    <row r="17" ht="12.75">
      <c r="B17" s="10">
        <f>3.14*0</f>
        <v>0</v>
      </c>
    </row>
    <row r="18" ht="13.5" thickBot="1">
      <c r="B18" s="11">
        <f>3.14*0</f>
        <v>0</v>
      </c>
    </row>
    <row r="19" ht="13.5" thickBot="1">
      <c r="B19" s="12">
        <f>3.14</f>
        <v>3.14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L70"/>
  <sheetViews>
    <sheetView workbookViewId="0" topLeftCell="A4">
      <selection activeCell="D5" sqref="D5"/>
    </sheetView>
  </sheetViews>
  <sheetFormatPr defaultColWidth="9.140625" defaultRowHeight="12.75"/>
  <cols>
    <col min="1" max="1" width="11.57421875" style="0" bestFit="1" customWidth="1"/>
    <col min="2" max="2" width="12.140625" style="0" bestFit="1" customWidth="1"/>
    <col min="3" max="4" width="13.140625" style="0" bestFit="1" customWidth="1"/>
    <col min="6" max="6" width="18.8515625" style="0" bestFit="1" customWidth="1"/>
    <col min="7" max="7" width="14.7109375" style="0" bestFit="1" customWidth="1"/>
    <col min="10" max="10" width="11.140625" style="0" bestFit="1" customWidth="1"/>
    <col min="11" max="11" width="11.7109375" style="0" bestFit="1" customWidth="1"/>
  </cols>
  <sheetData>
    <row r="2" spans="3:4" ht="12.75">
      <c r="C2" s="13" t="s">
        <v>9</v>
      </c>
      <c r="D2" s="14">
        <v>0.05</v>
      </c>
    </row>
    <row r="4" spans="1:12" ht="12.75">
      <c r="A4" s="13" t="s">
        <v>10</v>
      </c>
      <c r="B4" s="13" t="s">
        <v>11</v>
      </c>
      <c r="C4" s="15" t="s">
        <v>12</v>
      </c>
      <c r="D4" s="15" t="s">
        <v>9</v>
      </c>
      <c r="E4" s="13" t="s">
        <v>13</v>
      </c>
      <c r="F4" s="13" t="s">
        <v>14</v>
      </c>
      <c r="G4" s="13" t="s">
        <v>15</v>
      </c>
      <c r="H4" s="13" t="s">
        <v>16</v>
      </c>
      <c r="I4" s="16" t="s">
        <v>17</v>
      </c>
      <c r="J4" s="16" t="s">
        <v>18</v>
      </c>
      <c r="K4" s="16" t="s">
        <v>19</v>
      </c>
      <c r="L4" s="15" t="s">
        <v>20</v>
      </c>
    </row>
    <row r="5" spans="1:12" ht="12.75">
      <c r="A5" s="13" t="s">
        <v>21</v>
      </c>
      <c r="B5" s="13" t="s">
        <v>22</v>
      </c>
      <c r="C5" s="17">
        <v>23530</v>
      </c>
      <c r="D5" s="18">
        <f aca="true" t="shared" si="0" ref="D5:D68">C5*$D$2</f>
        <v>1176.5</v>
      </c>
      <c r="E5" s="13" t="s">
        <v>23</v>
      </c>
      <c r="F5" s="13" t="s">
        <v>24</v>
      </c>
      <c r="G5" s="13" t="s">
        <v>25</v>
      </c>
      <c r="H5" s="13" t="s">
        <v>26</v>
      </c>
      <c r="I5" s="13" t="s">
        <v>27</v>
      </c>
      <c r="J5" s="13" t="s">
        <v>28</v>
      </c>
      <c r="K5" s="19">
        <v>15538</v>
      </c>
      <c r="L5" s="20">
        <f aca="true" ca="1" t="shared" si="1" ref="L5:L68">TRUNC((TRUNC(NOW())-K5)/365.25)</f>
        <v>58</v>
      </c>
    </row>
    <row r="6" spans="1:12" ht="12.75">
      <c r="A6" s="13" t="s">
        <v>29</v>
      </c>
      <c r="B6" s="13" t="s">
        <v>30</v>
      </c>
      <c r="C6" s="17">
        <v>22230</v>
      </c>
      <c r="D6" s="18">
        <f t="shared" si="0"/>
        <v>1111.5</v>
      </c>
      <c r="E6" s="13" t="s">
        <v>23</v>
      </c>
      <c r="F6" s="13" t="s">
        <v>31</v>
      </c>
      <c r="G6" s="13" t="s">
        <v>32</v>
      </c>
      <c r="H6" s="13" t="s">
        <v>33</v>
      </c>
      <c r="I6" s="13" t="s">
        <v>34</v>
      </c>
      <c r="J6" s="13" t="s">
        <v>35</v>
      </c>
      <c r="K6" s="19">
        <v>23265</v>
      </c>
      <c r="L6" s="20">
        <f ca="1" t="shared" si="1"/>
        <v>37</v>
      </c>
    </row>
    <row r="7" spans="1:12" ht="12.75">
      <c r="A7" s="13" t="s">
        <v>36</v>
      </c>
      <c r="B7" s="13" t="s">
        <v>37</v>
      </c>
      <c r="C7" s="17">
        <v>32770</v>
      </c>
      <c r="D7" s="18">
        <f t="shared" si="0"/>
        <v>1638.5</v>
      </c>
      <c r="E7" s="13" t="s">
        <v>23</v>
      </c>
      <c r="F7" s="13" t="s">
        <v>38</v>
      </c>
      <c r="G7" s="13" t="s">
        <v>39</v>
      </c>
      <c r="H7" s="13" t="s">
        <v>40</v>
      </c>
      <c r="I7" s="13" t="s">
        <v>41</v>
      </c>
      <c r="J7" s="13" t="s">
        <v>42</v>
      </c>
      <c r="K7" s="19">
        <v>10263</v>
      </c>
      <c r="L7" s="20">
        <f ca="1" t="shared" si="1"/>
        <v>73</v>
      </c>
    </row>
    <row r="8" spans="1:12" ht="12.75">
      <c r="A8" s="13" t="s">
        <v>43</v>
      </c>
      <c r="B8" s="13" t="s">
        <v>44</v>
      </c>
      <c r="C8" s="17">
        <v>27520</v>
      </c>
      <c r="D8" s="18">
        <f t="shared" si="0"/>
        <v>1376</v>
      </c>
      <c r="E8" s="13" t="s">
        <v>45</v>
      </c>
      <c r="F8" s="13" t="s">
        <v>46</v>
      </c>
      <c r="G8" s="13" t="s">
        <v>47</v>
      </c>
      <c r="H8" s="13" t="s">
        <v>48</v>
      </c>
      <c r="I8" s="13" t="s">
        <v>49</v>
      </c>
      <c r="J8" s="13" t="s">
        <v>50</v>
      </c>
      <c r="K8" s="19">
        <v>18539</v>
      </c>
      <c r="L8" s="20">
        <f ca="1" t="shared" si="1"/>
        <v>50</v>
      </c>
    </row>
    <row r="9" spans="1:12" ht="12.75">
      <c r="A9" s="13" t="s">
        <v>51</v>
      </c>
      <c r="B9" s="13" t="s">
        <v>52</v>
      </c>
      <c r="C9" s="17">
        <v>3640</v>
      </c>
      <c r="D9" s="18">
        <f t="shared" si="0"/>
        <v>182</v>
      </c>
      <c r="E9" s="13" t="s">
        <v>53</v>
      </c>
      <c r="F9" s="13" t="s">
        <v>54</v>
      </c>
      <c r="G9" s="13" t="s">
        <v>55</v>
      </c>
      <c r="H9" s="13" t="s">
        <v>26</v>
      </c>
      <c r="I9" s="13" t="s">
        <v>56</v>
      </c>
      <c r="J9" s="13" t="s">
        <v>57</v>
      </c>
      <c r="K9" s="19">
        <v>22875</v>
      </c>
      <c r="L9" s="20">
        <f ca="1" t="shared" si="1"/>
        <v>38</v>
      </c>
    </row>
    <row r="10" spans="1:12" ht="12.75">
      <c r="A10" s="13" t="s">
        <v>58</v>
      </c>
      <c r="B10" s="13" t="s">
        <v>59</v>
      </c>
      <c r="C10" s="17">
        <v>16210</v>
      </c>
      <c r="D10" s="18">
        <f t="shared" si="0"/>
        <v>810.5</v>
      </c>
      <c r="E10" s="13" t="s">
        <v>60</v>
      </c>
      <c r="F10" s="13" t="s">
        <v>61</v>
      </c>
      <c r="G10" s="13" t="s">
        <v>32</v>
      </c>
      <c r="H10" s="13" t="s">
        <v>33</v>
      </c>
      <c r="I10" s="13" t="s">
        <v>62</v>
      </c>
      <c r="J10" s="13" t="s">
        <v>63</v>
      </c>
      <c r="K10" s="19">
        <v>20271</v>
      </c>
      <c r="L10" s="20">
        <f ca="1" t="shared" si="1"/>
        <v>45</v>
      </c>
    </row>
    <row r="11" spans="1:12" ht="12.75">
      <c r="A11" s="13" t="s">
        <v>64</v>
      </c>
      <c r="B11" s="13" t="s">
        <v>65</v>
      </c>
      <c r="C11" s="17">
        <v>37380</v>
      </c>
      <c r="D11" s="18">
        <f t="shared" si="0"/>
        <v>1869</v>
      </c>
      <c r="E11" s="13" t="s">
        <v>45</v>
      </c>
      <c r="F11" s="13" t="s">
        <v>66</v>
      </c>
      <c r="G11" s="13" t="s">
        <v>67</v>
      </c>
      <c r="H11" s="13" t="s">
        <v>68</v>
      </c>
      <c r="I11" s="13" t="s">
        <v>69</v>
      </c>
      <c r="J11" s="13" t="s">
        <v>70</v>
      </c>
      <c r="K11" s="19">
        <v>14606</v>
      </c>
      <c r="L11" s="20">
        <f ca="1" t="shared" si="1"/>
        <v>61</v>
      </c>
    </row>
    <row r="12" spans="1:12" ht="12.75">
      <c r="A12" s="13" t="s">
        <v>71</v>
      </c>
      <c r="B12" s="13" t="s">
        <v>72</v>
      </c>
      <c r="C12" s="17">
        <v>58720</v>
      </c>
      <c r="D12" s="18">
        <f t="shared" si="0"/>
        <v>2936</v>
      </c>
      <c r="E12" s="13" t="s">
        <v>45</v>
      </c>
      <c r="F12" s="13" t="s">
        <v>73</v>
      </c>
      <c r="G12" s="13" t="s">
        <v>74</v>
      </c>
      <c r="H12" s="13" t="s">
        <v>75</v>
      </c>
      <c r="I12" s="13" t="s">
        <v>76</v>
      </c>
      <c r="J12" s="13" t="s">
        <v>77</v>
      </c>
      <c r="K12" s="19">
        <v>4682</v>
      </c>
      <c r="L12" s="20">
        <f ca="1" t="shared" si="1"/>
        <v>88</v>
      </c>
    </row>
    <row r="13" spans="1:12" ht="12.75">
      <c r="A13" s="13" t="s">
        <v>78</v>
      </c>
      <c r="B13" s="13" t="s">
        <v>79</v>
      </c>
      <c r="C13" s="17">
        <v>28840</v>
      </c>
      <c r="D13" s="18">
        <f t="shared" si="0"/>
        <v>1442</v>
      </c>
      <c r="E13" s="13" t="s">
        <v>53</v>
      </c>
      <c r="F13" s="13" t="s">
        <v>80</v>
      </c>
      <c r="G13" s="13" t="s">
        <v>81</v>
      </c>
      <c r="H13" s="13" t="s">
        <v>82</v>
      </c>
      <c r="I13" s="13" t="s">
        <v>83</v>
      </c>
      <c r="J13" s="13" t="s">
        <v>84</v>
      </c>
      <c r="K13" s="19">
        <v>14807</v>
      </c>
      <c r="L13" s="20">
        <f ca="1" t="shared" si="1"/>
        <v>60</v>
      </c>
    </row>
    <row r="14" spans="1:12" ht="12.75">
      <c r="A14" s="13" t="s">
        <v>85</v>
      </c>
      <c r="B14" s="13" t="s">
        <v>86</v>
      </c>
      <c r="C14" s="17">
        <v>21770</v>
      </c>
      <c r="D14" s="18">
        <f t="shared" si="0"/>
        <v>1088.5</v>
      </c>
      <c r="E14" s="13" t="s">
        <v>87</v>
      </c>
      <c r="F14" s="13" t="s">
        <v>88</v>
      </c>
      <c r="G14" s="13" t="s">
        <v>89</v>
      </c>
      <c r="H14" s="13" t="s">
        <v>90</v>
      </c>
      <c r="I14" s="13" t="s">
        <v>91</v>
      </c>
      <c r="J14" s="13" t="s">
        <v>92</v>
      </c>
      <c r="K14" s="19">
        <v>15056</v>
      </c>
      <c r="L14" s="20">
        <f ca="1" t="shared" si="1"/>
        <v>60</v>
      </c>
    </row>
    <row r="15" spans="1:12" ht="12.75">
      <c r="A15" s="13" t="s">
        <v>93</v>
      </c>
      <c r="B15" s="13" t="s">
        <v>94</v>
      </c>
      <c r="C15" s="17">
        <v>32290</v>
      </c>
      <c r="D15" s="18">
        <f t="shared" si="0"/>
        <v>1614.5</v>
      </c>
      <c r="E15" s="13" t="s">
        <v>45</v>
      </c>
      <c r="F15" s="13" t="s">
        <v>95</v>
      </c>
      <c r="G15" s="13" t="s">
        <v>39</v>
      </c>
      <c r="H15" s="13" t="s">
        <v>40</v>
      </c>
      <c r="I15" s="13" t="s">
        <v>96</v>
      </c>
      <c r="J15" s="13" t="s">
        <v>97</v>
      </c>
      <c r="K15" s="19">
        <v>19099</v>
      </c>
      <c r="L15" s="20">
        <f ca="1" t="shared" si="1"/>
        <v>49</v>
      </c>
    </row>
    <row r="16" spans="1:12" ht="12.75">
      <c r="A16" s="13" t="s">
        <v>98</v>
      </c>
      <c r="B16" s="13" t="s">
        <v>99</v>
      </c>
      <c r="C16" s="17">
        <v>25250</v>
      </c>
      <c r="D16" s="18">
        <f t="shared" si="0"/>
        <v>1262.5</v>
      </c>
      <c r="E16" s="13" t="s">
        <v>45</v>
      </c>
      <c r="F16" s="13" t="s">
        <v>100</v>
      </c>
      <c r="G16" s="13" t="s">
        <v>101</v>
      </c>
      <c r="H16" s="13" t="s">
        <v>90</v>
      </c>
      <c r="I16" s="13" t="s">
        <v>102</v>
      </c>
      <c r="J16" s="13" t="s">
        <v>103</v>
      </c>
      <c r="K16" s="19">
        <v>15719</v>
      </c>
      <c r="L16" s="20">
        <f ca="1" t="shared" si="1"/>
        <v>58</v>
      </c>
    </row>
    <row r="17" spans="1:12" ht="12.75">
      <c r="A17" s="13" t="s">
        <v>104</v>
      </c>
      <c r="B17" s="13" t="s">
        <v>105</v>
      </c>
      <c r="C17" s="17">
        <v>15030</v>
      </c>
      <c r="D17" s="18">
        <f t="shared" si="0"/>
        <v>751.5</v>
      </c>
      <c r="E17" s="13" t="s">
        <v>60</v>
      </c>
      <c r="F17" s="13" t="s">
        <v>106</v>
      </c>
      <c r="G17" s="13" t="s">
        <v>39</v>
      </c>
      <c r="H17" s="13" t="s">
        <v>40</v>
      </c>
      <c r="I17" s="13" t="s">
        <v>107</v>
      </c>
      <c r="J17" s="13" t="s">
        <v>108</v>
      </c>
      <c r="K17" s="19">
        <v>18624</v>
      </c>
      <c r="L17" s="20">
        <f ca="1" t="shared" si="1"/>
        <v>50</v>
      </c>
    </row>
    <row r="18" spans="1:12" ht="12.75">
      <c r="A18" s="13" t="s">
        <v>109</v>
      </c>
      <c r="B18" s="13" t="s">
        <v>110</v>
      </c>
      <c r="C18" s="17">
        <v>23920</v>
      </c>
      <c r="D18" s="18">
        <f t="shared" si="0"/>
        <v>1196</v>
      </c>
      <c r="E18" s="13" t="s">
        <v>45</v>
      </c>
      <c r="F18" s="13" t="s">
        <v>111</v>
      </c>
      <c r="G18" s="13" t="s">
        <v>32</v>
      </c>
      <c r="H18" s="13" t="s">
        <v>33</v>
      </c>
      <c r="I18" s="13" t="s">
        <v>112</v>
      </c>
      <c r="J18" s="13" t="s">
        <v>113</v>
      </c>
      <c r="K18" s="19">
        <v>21250</v>
      </c>
      <c r="L18" s="20">
        <f ca="1" t="shared" si="1"/>
        <v>43</v>
      </c>
    </row>
    <row r="19" spans="1:12" ht="12.75">
      <c r="A19" s="13" t="s">
        <v>114</v>
      </c>
      <c r="B19" s="13" t="s">
        <v>59</v>
      </c>
      <c r="C19" s="17">
        <v>69910</v>
      </c>
      <c r="D19" s="18">
        <f t="shared" si="0"/>
        <v>3495.5</v>
      </c>
      <c r="E19" s="13" t="s">
        <v>87</v>
      </c>
      <c r="F19" s="13" t="s">
        <v>115</v>
      </c>
      <c r="G19" s="13" t="s">
        <v>39</v>
      </c>
      <c r="H19" s="13" t="s">
        <v>40</v>
      </c>
      <c r="I19" s="13" t="s">
        <v>116</v>
      </c>
      <c r="J19" s="13" t="s">
        <v>117</v>
      </c>
      <c r="K19" s="19">
        <v>6015</v>
      </c>
      <c r="L19" s="20">
        <f ca="1" t="shared" si="1"/>
        <v>84</v>
      </c>
    </row>
    <row r="20" spans="1:12" ht="12.75">
      <c r="A20" s="13" t="s">
        <v>118</v>
      </c>
      <c r="B20" s="13" t="s">
        <v>119</v>
      </c>
      <c r="C20" s="17">
        <v>26000</v>
      </c>
      <c r="D20" s="18">
        <f t="shared" si="0"/>
        <v>1300</v>
      </c>
      <c r="E20" s="13" t="s">
        <v>87</v>
      </c>
      <c r="F20" s="13" t="s">
        <v>120</v>
      </c>
      <c r="G20" s="13" t="s">
        <v>39</v>
      </c>
      <c r="H20" s="13" t="s">
        <v>40</v>
      </c>
      <c r="I20" s="13" t="s">
        <v>121</v>
      </c>
      <c r="J20" s="13" t="s">
        <v>122</v>
      </c>
      <c r="K20" s="19">
        <v>14844</v>
      </c>
      <c r="L20" s="20">
        <f ca="1" t="shared" si="1"/>
        <v>60</v>
      </c>
    </row>
    <row r="21" spans="1:12" ht="12.75">
      <c r="A21" s="13" t="s">
        <v>123</v>
      </c>
      <c r="B21" s="13" t="s">
        <v>65</v>
      </c>
      <c r="C21" s="17">
        <v>37150</v>
      </c>
      <c r="D21" s="18">
        <f t="shared" si="0"/>
        <v>1857.5</v>
      </c>
      <c r="E21" s="13" t="s">
        <v>124</v>
      </c>
      <c r="F21" s="13" t="s">
        <v>125</v>
      </c>
      <c r="G21" s="13" t="s">
        <v>81</v>
      </c>
      <c r="H21" s="13" t="s">
        <v>82</v>
      </c>
      <c r="I21" s="13" t="s">
        <v>126</v>
      </c>
      <c r="J21" s="13" t="s">
        <v>127</v>
      </c>
      <c r="K21" s="19">
        <v>15804</v>
      </c>
      <c r="L21" s="20">
        <f ca="1" t="shared" si="1"/>
        <v>58</v>
      </c>
    </row>
    <row r="22" spans="1:12" ht="12.75">
      <c r="A22" s="13" t="s">
        <v>128</v>
      </c>
      <c r="B22" s="13" t="s">
        <v>129</v>
      </c>
      <c r="C22" s="17">
        <v>69530</v>
      </c>
      <c r="D22" s="18">
        <f t="shared" si="0"/>
        <v>3476.5</v>
      </c>
      <c r="E22" s="13" t="s">
        <v>124</v>
      </c>
      <c r="F22" s="13" t="s">
        <v>130</v>
      </c>
      <c r="G22" s="13" t="s">
        <v>32</v>
      </c>
      <c r="H22" s="13" t="s">
        <v>33</v>
      </c>
      <c r="I22" s="13" t="s">
        <v>131</v>
      </c>
      <c r="J22" s="13" t="s">
        <v>132</v>
      </c>
      <c r="K22" s="19">
        <v>5060</v>
      </c>
      <c r="L22" s="20">
        <f ca="1" t="shared" si="1"/>
        <v>87</v>
      </c>
    </row>
    <row r="23" spans="1:12" ht="12.75">
      <c r="A23" s="13" t="s">
        <v>133</v>
      </c>
      <c r="B23" s="13" t="s">
        <v>134</v>
      </c>
      <c r="C23" s="17">
        <v>22820</v>
      </c>
      <c r="D23" s="18">
        <f t="shared" si="0"/>
        <v>1141</v>
      </c>
      <c r="E23" s="13" t="s">
        <v>53</v>
      </c>
      <c r="F23" s="13" t="s">
        <v>135</v>
      </c>
      <c r="G23" s="13" t="s">
        <v>89</v>
      </c>
      <c r="H23" s="13" t="s">
        <v>90</v>
      </c>
      <c r="I23" s="13" t="s">
        <v>136</v>
      </c>
      <c r="J23" s="13" t="s">
        <v>137</v>
      </c>
      <c r="K23" s="19">
        <v>18022</v>
      </c>
      <c r="L23" s="20">
        <f ca="1" t="shared" si="1"/>
        <v>51</v>
      </c>
    </row>
    <row r="24" spans="1:12" ht="12.75">
      <c r="A24" s="13" t="s">
        <v>138</v>
      </c>
      <c r="B24" s="13" t="s">
        <v>139</v>
      </c>
      <c r="C24" s="17">
        <v>37860</v>
      </c>
      <c r="D24" s="18">
        <f t="shared" si="0"/>
        <v>1893</v>
      </c>
      <c r="E24" s="13" t="s">
        <v>140</v>
      </c>
      <c r="F24" s="13" t="s">
        <v>141</v>
      </c>
      <c r="G24" s="13" t="s">
        <v>142</v>
      </c>
      <c r="H24" s="13" t="s">
        <v>143</v>
      </c>
      <c r="I24" s="13" t="s">
        <v>144</v>
      </c>
      <c r="J24" s="13" t="s">
        <v>145</v>
      </c>
      <c r="K24" s="19">
        <v>19065</v>
      </c>
      <c r="L24" s="20">
        <f ca="1" t="shared" si="1"/>
        <v>49</v>
      </c>
    </row>
    <row r="25" spans="1:12" ht="12.75">
      <c r="A25" s="13" t="s">
        <v>146</v>
      </c>
      <c r="B25" s="13" t="s">
        <v>147</v>
      </c>
      <c r="C25" s="17">
        <v>35280</v>
      </c>
      <c r="D25" s="18">
        <f t="shared" si="0"/>
        <v>1764</v>
      </c>
      <c r="E25" s="13" t="s">
        <v>53</v>
      </c>
      <c r="F25" s="13" t="s">
        <v>148</v>
      </c>
      <c r="G25" s="13" t="s">
        <v>149</v>
      </c>
      <c r="H25" s="13" t="s">
        <v>150</v>
      </c>
      <c r="I25" s="13" t="s">
        <v>151</v>
      </c>
      <c r="J25" s="13" t="s">
        <v>152</v>
      </c>
      <c r="K25" s="19">
        <v>13119</v>
      </c>
      <c r="L25" s="20">
        <f ca="1" t="shared" si="1"/>
        <v>65</v>
      </c>
    </row>
    <row r="26" spans="1:12" ht="12.75">
      <c r="A26" s="13" t="s">
        <v>153</v>
      </c>
      <c r="B26" s="13" t="s">
        <v>105</v>
      </c>
      <c r="C26" s="17">
        <v>62910</v>
      </c>
      <c r="D26" s="18">
        <f t="shared" si="0"/>
        <v>3145.5</v>
      </c>
      <c r="E26" s="13" t="s">
        <v>87</v>
      </c>
      <c r="F26" s="13" t="s">
        <v>154</v>
      </c>
      <c r="G26" s="13" t="s">
        <v>142</v>
      </c>
      <c r="H26" s="13" t="s">
        <v>143</v>
      </c>
      <c r="I26" s="13" t="s">
        <v>155</v>
      </c>
      <c r="J26" s="13" t="s">
        <v>156</v>
      </c>
      <c r="K26" s="19">
        <v>6477</v>
      </c>
      <c r="L26" s="20">
        <f ca="1" t="shared" si="1"/>
        <v>83</v>
      </c>
    </row>
    <row r="27" spans="1:12" ht="12.75">
      <c r="A27" s="13" t="s">
        <v>157</v>
      </c>
      <c r="B27" s="13" t="s">
        <v>158</v>
      </c>
      <c r="C27" s="17">
        <v>27570</v>
      </c>
      <c r="D27" s="18">
        <f t="shared" si="0"/>
        <v>1378.5</v>
      </c>
      <c r="E27" s="13" t="s">
        <v>53</v>
      </c>
      <c r="F27" s="13" t="s">
        <v>159</v>
      </c>
      <c r="G27" s="13" t="s">
        <v>32</v>
      </c>
      <c r="H27" s="13" t="s">
        <v>33</v>
      </c>
      <c r="I27" s="13" t="s">
        <v>160</v>
      </c>
      <c r="J27" s="13" t="s">
        <v>161</v>
      </c>
      <c r="K27" s="19">
        <v>21357</v>
      </c>
      <c r="L27" s="20">
        <f ca="1" t="shared" si="1"/>
        <v>42</v>
      </c>
    </row>
    <row r="28" spans="1:12" ht="12.75">
      <c r="A28" s="13" t="s">
        <v>162</v>
      </c>
      <c r="B28" s="13" t="s">
        <v>22</v>
      </c>
      <c r="C28" s="17">
        <v>44060</v>
      </c>
      <c r="D28" s="18">
        <f t="shared" si="0"/>
        <v>2203</v>
      </c>
      <c r="E28" s="13" t="s">
        <v>45</v>
      </c>
      <c r="F28" s="13" t="s">
        <v>163</v>
      </c>
      <c r="G28" s="13" t="s">
        <v>164</v>
      </c>
      <c r="H28" s="13" t="s">
        <v>165</v>
      </c>
      <c r="I28" s="13" t="s">
        <v>166</v>
      </c>
      <c r="J28" s="13" t="s">
        <v>167</v>
      </c>
      <c r="K28" s="19">
        <v>14195</v>
      </c>
      <c r="L28" s="20">
        <f ca="1" t="shared" si="1"/>
        <v>62</v>
      </c>
    </row>
    <row r="29" spans="1:12" ht="12.75">
      <c r="A29" s="13" t="s">
        <v>168</v>
      </c>
      <c r="B29" s="13" t="s">
        <v>169</v>
      </c>
      <c r="C29" s="17">
        <v>42350</v>
      </c>
      <c r="D29" s="18">
        <f t="shared" si="0"/>
        <v>2117.5</v>
      </c>
      <c r="E29" s="13" t="s">
        <v>60</v>
      </c>
      <c r="F29" s="13" t="s">
        <v>170</v>
      </c>
      <c r="G29" s="13" t="s">
        <v>67</v>
      </c>
      <c r="H29" s="13" t="s">
        <v>68</v>
      </c>
      <c r="I29" s="13" t="s">
        <v>171</v>
      </c>
      <c r="J29" s="13" t="s">
        <v>172</v>
      </c>
      <c r="K29" s="19">
        <v>17601</v>
      </c>
      <c r="L29" s="20">
        <f ca="1" t="shared" si="1"/>
        <v>53</v>
      </c>
    </row>
    <row r="30" spans="1:12" ht="12.75">
      <c r="A30" s="13" t="s">
        <v>173</v>
      </c>
      <c r="B30" s="13" t="s">
        <v>174</v>
      </c>
      <c r="C30" s="17">
        <v>39680</v>
      </c>
      <c r="D30" s="18">
        <f t="shared" si="0"/>
        <v>1984</v>
      </c>
      <c r="E30" s="13" t="s">
        <v>60</v>
      </c>
      <c r="F30" s="13" t="s">
        <v>175</v>
      </c>
      <c r="G30" s="13" t="s">
        <v>81</v>
      </c>
      <c r="H30" s="13" t="s">
        <v>82</v>
      </c>
      <c r="I30" s="13" t="s">
        <v>176</v>
      </c>
      <c r="J30" s="13" t="s">
        <v>177</v>
      </c>
      <c r="K30" s="19">
        <v>8761</v>
      </c>
      <c r="L30" s="20">
        <f ca="1" t="shared" si="1"/>
        <v>77</v>
      </c>
    </row>
    <row r="31" spans="1:12" ht="12.75">
      <c r="A31" s="13" t="s">
        <v>178</v>
      </c>
      <c r="B31" s="13" t="s">
        <v>134</v>
      </c>
      <c r="C31" s="17">
        <v>48030</v>
      </c>
      <c r="D31" s="18">
        <f t="shared" si="0"/>
        <v>2401.5</v>
      </c>
      <c r="E31" s="13" t="s">
        <v>53</v>
      </c>
      <c r="F31" s="13" t="s">
        <v>179</v>
      </c>
      <c r="G31" s="13" t="s">
        <v>142</v>
      </c>
      <c r="H31" s="13" t="s">
        <v>143</v>
      </c>
      <c r="I31" s="13" t="s">
        <v>180</v>
      </c>
      <c r="J31" s="13" t="s">
        <v>181</v>
      </c>
      <c r="K31" s="19">
        <v>7358</v>
      </c>
      <c r="L31" s="20">
        <f ca="1" t="shared" si="1"/>
        <v>81</v>
      </c>
    </row>
    <row r="32" spans="1:12" ht="12.75">
      <c r="A32" s="13" t="s">
        <v>182</v>
      </c>
      <c r="B32" s="13" t="s">
        <v>183</v>
      </c>
      <c r="C32" s="17">
        <v>28840</v>
      </c>
      <c r="D32" s="18">
        <f t="shared" si="0"/>
        <v>1442</v>
      </c>
      <c r="E32" s="13" t="s">
        <v>87</v>
      </c>
      <c r="F32" s="13" t="s">
        <v>184</v>
      </c>
      <c r="G32" s="13" t="s">
        <v>142</v>
      </c>
      <c r="H32" s="13" t="s">
        <v>143</v>
      </c>
      <c r="I32" s="13" t="s">
        <v>185</v>
      </c>
      <c r="J32" s="13" t="s">
        <v>186</v>
      </c>
      <c r="K32" s="19">
        <v>20524</v>
      </c>
      <c r="L32" s="20">
        <f ca="1" t="shared" si="1"/>
        <v>45</v>
      </c>
    </row>
    <row r="33" spans="1:12" ht="12.75">
      <c r="A33" s="13" t="s">
        <v>187</v>
      </c>
      <c r="B33" s="13" t="s">
        <v>188</v>
      </c>
      <c r="C33" s="17">
        <v>58460</v>
      </c>
      <c r="D33" s="18">
        <f t="shared" si="0"/>
        <v>2923</v>
      </c>
      <c r="E33" s="13" t="s">
        <v>53</v>
      </c>
      <c r="F33" s="13" t="s">
        <v>189</v>
      </c>
      <c r="G33" s="13" t="s">
        <v>164</v>
      </c>
      <c r="H33" s="13" t="s">
        <v>165</v>
      </c>
      <c r="I33" s="13" t="s">
        <v>190</v>
      </c>
      <c r="J33" s="13" t="s">
        <v>191</v>
      </c>
      <c r="K33" s="19">
        <v>8511</v>
      </c>
      <c r="L33" s="20">
        <f ca="1" t="shared" si="1"/>
        <v>78</v>
      </c>
    </row>
    <row r="34" spans="1:12" ht="12.75">
      <c r="A34" s="13" t="s">
        <v>192</v>
      </c>
      <c r="B34" s="13" t="s">
        <v>65</v>
      </c>
      <c r="C34" s="17">
        <v>32200</v>
      </c>
      <c r="D34" s="18">
        <f t="shared" si="0"/>
        <v>1610</v>
      </c>
      <c r="E34" s="13" t="s">
        <v>140</v>
      </c>
      <c r="F34" s="13" t="s">
        <v>193</v>
      </c>
      <c r="G34" s="13" t="s">
        <v>39</v>
      </c>
      <c r="H34" s="13" t="s">
        <v>40</v>
      </c>
      <c r="I34" s="13" t="s">
        <v>194</v>
      </c>
      <c r="J34" s="13" t="s">
        <v>195</v>
      </c>
      <c r="K34" s="19">
        <v>20662</v>
      </c>
      <c r="L34" s="20">
        <f ca="1" t="shared" si="1"/>
        <v>44</v>
      </c>
    </row>
    <row r="35" spans="1:12" ht="12.75">
      <c r="A35" s="13" t="s">
        <v>196</v>
      </c>
      <c r="B35" s="13" t="s">
        <v>72</v>
      </c>
      <c r="C35" s="17">
        <v>13390</v>
      </c>
      <c r="D35" s="18">
        <f t="shared" si="0"/>
        <v>669.5</v>
      </c>
      <c r="E35" s="13" t="s">
        <v>124</v>
      </c>
      <c r="F35" s="13" t="s">
        <v>197</v>
      </c>
      <c r="G35" s="13" t="s">
        <v>47</v>
      </c>
      <c r="H35" s="13" t="s">
        <v>48</v>
      </c>
      <c r="I35" s="13" t="s">
        <v>198</v>
      </c>
      <c r="J35" s="13" t="s">
        <v>199</v>
      </c>
      <c r="K35" s="19">
        <v>22847</v>
      </c>
      <c r="L35" s="20">
        <f ca="1" t="shared" si="1"/>
        <v>38</v>
      </c>
    </row>
    <row r="36" spans="1:12" ht="12.75">
      <c r="A36" s="13" t="s">
        <v>200</v>
      </c>
      <c r="B36" s="13" t="s">
        <v>201</v>
      </c>
      <c r="C36" s="17">
        <v>27280</v>
      </c>
      <c r="D36" s="18">
        <f t="shared" si="0"/>
        <v>1364</v>
      </c>
      <c r="E36" s="13" t="s">
        <v>140</v>
      </c>
      <c r="F36" s="13" t="s">
        <v>202</v>
      </c>
      <c r="G36" s="13" t="s">
        <v>67</v>
      </c>
      <c r="H36" s="13" t="s">
        <v>68</v>
      </c>
      <c r="I36" s="13" t="s">
        <v>203</v>
      </c>
      <c r="J36" s="13" t="s">
        <v>204</v>
      </c>
      <c r="K36" s="19">
        <v>16249</v>
      </c>
      <c r="L36" s="20">
        <f ca="1" t="shared" si="1"/>
        <v>56</v>
      </c>
    </row>
    <row r="37" spans="1:12" ht="12.75">
      <c r="A37" s="13" t="s">
        <v>205</v>
      </c>
      <c r="B37" s="13" t="s">
        <v>183</v>
      </c>
      <c r="C37" s="17">
        <v>48350</v>
      </c>
      <c r="D37" s="18">
        <f t="shared" si="0"/>
        <v>2417.5</v>
      </c>
      <c r="E37" s="13" t="s">
        <v>124</v>
      </c>
      <c r="F37" s="13" t="s">
        <v>206</v>
      </c>
      <c r="G37" s="13" t="s">
        <v>55</v>
      </c>
      <c r="H37" s="13" t="s">
        <v>26</v>
      </c>
      <c r="I37" s="13" t="s">
        <v>207</v>
      </c>
      <c r="J37" s="13" t="s">
        <v>208</v>
      </c>
      <c r="K37" s="19">
        <v>12667</v>
      </c>
      <c r="L37" s="20">
        <f ca="1" t="shared" si="1"/>
        <v>66</v>
      </c>
    </row>
    <row r="38" spans="1:12" ht="12.75">
      <c r="A38" s="13" t="s">
        <v>209</v>
      </c>
      <c r="B38" s="13" t="s">
        <v>210</v>
      </c>
      <c r="C38" s="17">
        <v>42200</v>
      </c>
      <c r="D38" s="18">
        <f t="shared" si="0"/>
        <v>2110</v>
      </c>
      <c r="E38" s="13" t="s">
        <v>60</v>
      </c>
      <c r="F38" s="13" t="s">
        <v>211</v>
      </c>
      <c r="G38" s="13" t="s">
        <v>164</v>
      </c>
      <c r="H38" s="13" t="s">
        <v>165</v>
      </c>
      <c r="I38" s="13" t="s">
        <v>212</v>
      </c>
      <c r="J38" s="13" t="s">
        <v>213</v>
      </c>
      <c r="K38" s="19">
        <v>17655</v>
      </c>
      <c r="L38" s="20">
        <f ca="1" t="shared" si="1"/>
        <v>52</v>
      </c>
    </row>
    <row r="39" spans="1:12" ht="12.75">
      <c r="A39" s="13" t="s">
        <v>214</v>
      </c>
      <c r="B39" s="13" t="s">
        <v>215</v>
      </c>
      <c r="C39" s="17">
        <v>24490</v>
      </c>
      <c r="D39" s="18">
        <f t="shared" si="0"/>
        <v>1224.5</v>
      </c>
      <c r="E39" s="13" t="s">
        <v>45</v>
      </c>
      <c r="F39" s="13" t="s">
        <v>216</v>
      </c>
      <c r="G39" s="13" t="s">
        <v>89</v>
      </c>
      <c r="H39" s="13" t="s">
        <v>90</v>
      </c>
      <c r="I39" s="13" t="s">
        <v>217</v>
      </c>
      <c r="J39" s="13" t="s">
        <v>218</v>
      </c>
      <c r="K39" s="19">
        <v>20977</v>
      </c>
      <c r="L39" s="20">
        <f ca="1" t="shared" si="1"/>
        <v>43</v>
      </c>
    </row>
    <row r="40" spans="1:12" ht="12.75">
      <c r="A40" s="13" t="s">
        <v>219</v>
      </c>
      <c r="B40" s="13" t="s">
        <v>220</v>
      </c>
      <c r="C40" s="17">
        <v>24540</v>
      </c>
      <c r="D40" s="18">
        <f t="shared" si="0"/>
        <v>1227</v>
      </c>
      <c r="E40" s="13" t="s">
        <v>53</v>
      </c>
      <c r="F40" s="13" t="s">
        <v>221</v>
      </c>
      <c r="G40" s="13" t="s">
        <v>74</v>
      </c>
      <c r="H40" s="13" t="s">
        <v>75</v>
      </c>
      <c r="I40" s="13" t="s">
        <v>222</v>
      </c>
      <c r="J40" s="13" t="s">
        <v>223</v>
      </c>
      <c r="K40" s="19">
        <v>22361</v>
      </c>
      <c r="L40" s="20">
        <f ca="1" t="shared" si="1"/>
        <v>40</v>
      </c>
    </row>
    <row r="41" spans="1:12" ht="12.75">
      <c r="A41" s="13" t="s">
        <v>224</v>
      </c>
      <c r="B41" s="13" t="s">
        <v>225</v>
      </c>
      <c r="C41" s="17">
        <v>18550</v>
      </c>
      <c r="D41" s="18">
        <f t="shared" si="0"/>
        <v>927.5</v>
      </c>
      <c r="E41" s="13" t="s">
        <v>87</v>
      </c>
      <c r="F41" s="13" t="s">
        <v>226</v>
      </c>
      <c r="G41" s="13" t="s">
        <v>55</v>
      </c>
      <c r="H41" s="13" t="s">
        <v>26</v>
      </c>
      <c r="I41" s="13" t="s">
        <v>227</v>
      </c>
      <c r="J41" s="13" t="s">
        <v>228</v>
      </c>
      <c r="K41" s="19">
        <v>19869</v>
      </c>
      <c r="L41" s="20">
        <f ca="1" t="shared" si="1"/>
        <v>46</v>
      </c>
    </row>
    <row r="42" spans="1:12" ht="12.75">
      <c r="A42" s="13" t="s">
        <v>21</v>
      </c>
      <c r="B42" s="13" t="s">
        <v>229</v>
      </c>
      <c r="C42" s="17">
        <v>32080</v>
      </c>
      <c r="D42" s="18">
        <f t="shared" si="0"/>
        <v>1604</v>
      </c>
      <c r="E42" s="13" t="s">
        <v>140</v>
      </c>
      <c r="F42" s="13" t="s">
        <v>230</v>
      </c>
      <c r="G42" s="13" t="s">
        <v>32</v>
      </c>
      <c r="H42" s="13" t="s">
        <v>33</v>
      </c>
      <c r="I42" s="13" t="s">
        <v>231</v>
      </c>
      <c r="J42" s="13" t="s">
        <v>232</v>
      </c>
      <c r="K42" s="19">
        <v>8542</v>
      </c>
      <c r="L42" s="20">
        <f ca="1" t="shared" si="1"/>
        <v>77</v>
      </c>
    </row>
    <row r="43" spans="1:12" ht="12.75">
      <c r="A43" s="13" t="s">
        <v>233</v>
      </c>
      <c r="B43" s="13" t="s">
        <v>201</v>
      </c>
      <c r="C43" s="17">
        <v>8230</v>
      </c>
      <c r="D43" s="18">
        <f t="shared" si="0"/>
        <v>411.5</v>
      </c>
      <c r="E43" s="13" t="s">
        <v>124</v>
      </c>
      <c r="F43" s="13" t="s">
        <v>234</v>
      </c>
      <c r="G43" s="13" t="s">
        <v>164</v>
      </c>
      <c r="H43" s="13" t="s">
        <v>165</v>
      </c>
      <c r="I43" s="13" t="s">
        <v>235</v>
      </c>
      <c r="J43" s="13" t="s">
        <v>236</v>
      </c>
      <c r="K43" s="19">
        <v>11033</v>
      </c>
      <c r="L43" s="20">
        <f ca="1" t="shared" si="1"/>
        <v>71</v>
      </c>
    </row>
    <row r="44" spans="1:12" ht="12.75">
      <c r="A44" s="13" t="s">
        <v>21</v>
      </c>
      <c r="B44" s="13" t="s">
        <v>158</v>
      </c>
      <c r="C44" s="17">
        <v>29900</v>
      </c>
      <c r="D44" s="18">
        <f t="shared" si="0"/>
        <v>1495</v>
      </c>
      <c r="E44" s="13" t="s">
        <v>53</v>
      </c>
      <c r="F44" s="13" t="s">
        <v>237</v>
      </c>
      <c r="G44" s="13" t="s">
        <v>55</v>
      </c>
      <c r="H44" s="13" t="s">
        <v>26</v>
      </c>
      <c r="I44" s="13" t="s">
        <v>238</v>
      </c>
      <c r="J44" s="13" t="s">
        <v>239</v>
      </c>
      <c r="K44" s="19">
        <v>21562</v>
      </c>
      <c r="L44" s="20">
        <f ca="1" t="shared" si="1"/>
        <v>42</v>
      </c>
    </row>
    <row r="45" spans="1:12" ht="12.75">
      <c r="A45" s="13" t="s">
        <v>240</v>
      </c>
      <c r="B45" s="13" t="s">
        <v>229</v>
      </c>
      <c r="C45" s="17">
        <v>40390</v>
      </c>
      <c r="D45" s="18">
        <f t="shared" si="0"/>
        <v>2019.5</v>
      </c>
      <c r="E45" s="13" t="s">
        <v>140</v>
      </c>
      <c r="F45" s="13" t="s">
        <v>241</v>
      </c>
      <c r="G45" s="13" t="s">
        <v>39</v>
      </c>
      <c r="H45" s="13" t="s">
        <v>40</v>
      </c>
      <c r="I45" s="13" t="s">
        <v>242</v>
      </c>
      <c r="J45" s="13" t="s">
        <v>243</v>
      </c>
      <c r="K45" s="19">
        <v>9087</v>
      </c>
      <c r="L45" s="20">
        <f ca="1" t="shared" si="1"/>
        <v>76</v>
      </c>
    </row>
    <row r="46" spans="1:12" ht="12.75">
      <c r="A46" s="13" t="s">
        <v>244</v>
      </c>
      <c r="B46" s="13" t="s">
        <v>174</v>
      </c>
      <c r="C46" s="17">
        <v>36230</v>
      </c>
      <c r="D46" s="18">
        <f t="shared" si="0"/>
        <v>1811.5</v>
      </c>
      <c r="E46" s="13" t="s">
        <v>87</v>
      </c>
      <c r="F46" s="13" t="s">
        <v>245</v>
      </c>
      <c r="G46" s="13" t="s">
        <v>149</v>
      </c>
      <c r="H46" s="13" t="s">
        <v>150</v>
      </c>
      <c r="I46" s="13" t="s">
        <v>246</v>
      </c>
      <c r="J46" s="13" t="s">
        <v>247</v>
      </c>
      <c r="K46" s="19">
        <v>17302</v>
      </c>
      <c r="L46" s="20">
        <f ca="1" t="shared" si="1"/>
        <v>53</v>
      </c>
    </row>
    <row r="47" spans="1:12" ht="12.75">
      <c r="A47" s="13" t="s">
        <v>248</v>
      </c>
      <c r="B47" s="13" t="s">
        <v>249</v>
      </c>
      <c r="C47" s="17">
        <v>16850</v>
      </c>
      <c r="D47" s="18">
        <f t="shared" si="0"/>
        <v>842.5</v>
      </c>
      <c r="E47" s="13" t="s">
        <v>60</v>
      </c>
      <c r="F47" s="13" t="s">
        <v>250</v>
      </c>
      <c r="G47" s="13" t="s">
        <v>89</v>
      </c>
      <c r="H47" s="13" t="s">
        <v>90</v>
      </c>
      <c r="I47" s="13" t="s">
        <v>251</v>
      </c>
      <c r="J47" s="13" t="s">
        <v>252</v>
      </c>
      <c r="K47" s="19">
        <v>14649</v>
      </c>
      <c r="L47" s="20">
        <f ca="1" t="shared" si="1"/>
        <v>61</v>
      </c>
    </row>
    <row r="48" spans="1:12" ht="12.75">
      <c r="A48" s="13" t="s">
        <v>253</v>
      </c>
      <c r="B48" s="13" t="s">
        <v>254</v>
      </c>
      <c r="C48" s="17">
        <v>28280</v>
      </c>
      <c r="D48" s="18">
        <f t="shared" si="0"/>
        <v>1414</v>
      </c>
      <c r="E48" s="13" t="s">
        <v>45</v>
      </c>
      <c r="F48" s="13" t="s">
        <v>255</v>
      </c>
      <c r="G48" s="13" t="s">
        <v>32</v>
      </c>
      <c r="H48" s="13" t="s">
        <v>33</v>
      </c>
      <c r="I48" s="13" t="s">
        <v>256</v>
      </c>
      <c r="J48" s="13" t="s">
        <v>257</v>
      </c>
      <c r="K48" s="19">
        <v>16615</v>
      </c>
      <c r="L48" s="20">
        <f ca="1" t="shared" si="1"/>
        <v>55</v>
      </c>
    </row>
    <row r="49" spans="1:12" ht="12.75">
      <c r="A49" s="13" t="s">
        <v>258</v>
      </c>
      <c r="B49" s="13" t="s">
        <v>201</v>
      </c>
      <c r="C49" s="17">
        <v>46550</v>
      </c>
      <c r="D49" s="18">
        <f t="shared" si="0"/>
        <v>2327.5</v>
      </c>
      <c r="E49" s="13" t="s">
        <v>87</v>
      </c>
      <c r="F49" s="13" t="s">
        <v>259</v>
      </c>
      <c r="G49" s="13" t="s">
        <v>67</v>
      </c>
      <c r="H49" s="13" t="s">
        <v>68</v>
      </c>
      <c r="I49" s="13" t="s">
        <v>260</v>
      </c>
      <c r="J49" s="13" t="s">
        <v>261</v>
      </c>
      <c r="K49" s="19">
        <v>7390</v>
      </c>
      <c r="L49" s="20">
        <f ca="1" t="shared" si="1"/>
        <v>81</v>
      </c>
    </row>
    <row r="50" spans="1:12" ht="12.75">
      <c r="A50" s="13" t="s">
        <v>262</v>
      </c>
      <c r="B50" s="13" t="s">
        <v>65</v>
      </c>
      <c r="C50" s="17">
        <v>36910</v>
      </c>
      <c r="D50" s="18">
        <f t="shared" si="0"/>
        <v>1845.5</v>
      </c>
      <c r="E50" s="13" t="s">
        <v>45</v>
      </c>
      <c r="F50" s="13" t="s">
        <v>263</v>
      </c>
      <c r="G50" s="13" t="s">
        <v>81</v>
      </c>
      <c r="H50" s="13" t="s">
        <v>82</v>
      </c>
      <c r="I50" s="13" t="s">
        <v>264</v>
      </c>
      <c r="J50" s="13" t="s">
        <v>265</v>
      </c>
      <c r="K50" s="19">
        <v>13478</v>
      </c>
      <c r="L50" s="20">
        <f ca="1" t="shared" si="1"/>
        <v>64</v>
      </c>
    </row>
    <row r="51" spans="1:12" ht="12.75">
      <c r="A51" s="13" t="s">
        <v>266</v>
      </c>
      <c r="B51" s="13" t="s">
        <v>210</v>
      </c>
      <c r="C51" s="17">
        <v>10290</v>
      </c>
      <c r="D51" s="18">
        <f t="shared" si="0"/>
        <v>514.5</v>
      </c>
      <c r="E51" s="13" t="s">
        <v>60</v>
      </c>
      <c r="F51" s="13" t="s">
        <v>267</v>
      </c>
      <c r="G51" s="13" t="s">
        <v>74</v>
      </c>
      <c r="H51" s="13" t="s">
        <v>75</v>
      </c>
      <c r="I51" s="13" t="s">
        <v>76</v>
      </c>
      <c r="J51" s="13" t="s">
        <v>268</v>
      </c>
      <c r="K51" s="19">
        <v>21949</v>
      </c>
      <c r="L51" s="20">
        <f ca="1" t="shared" si="1"/>
        <v>41</v>
      </c>
    </row>
    <row r="52" spans="1:12" ht="12.75">
      <c r="A52" s="13" t="s">
        <v>269</v>
      </c>
      <c r="B52" s="13" t="s">
        <v>270</v>
      </c>
      <c r="C52" s="17">
        <v>30370</v>
      </c>
      <c r="D52" s="18">
        <f t="shared" si="0"/>
        <v>1518.5</v>
      </c>
      <c r="E52" s="13" t="s">
        <v>53</v>
      </c>
      <c r="F52" s="13" t="s">
        <v>271</v>
      </c>
      <c r="G52" s="13" t="s">
        <v>164</v>
      </c>
      <c r="H52" s="13" t="s">
        <v>165</v>
      </c>
      <c r="I52" s="13" t="s">
        <v>272</v>
      </c>
      <c r="J52" s="13" t="s">
        <v>273</v>
      </c>
      <c r="K52" s="19">
        <v>16726</v>
      </c>
      <c r="L52" s="20">
        <f ca="1" t="shared" si="1"/>
        <v>55</v>
      </c>
    </row>
    <row r="53" spans="1:12" ht="12.75">
      <c r="A53" s="13" t="s">
        <v>274</v>
      </c>
      <c r="B53" s="13" t="s">
        <v>22</v>
      </c>
      <c r="C53" s="17">
        <v>33160</v>
      </c>
      <c r="D53" s="18">
        <f t="shared" si="0"/>
        <v>1658</v>
      </c>
      <c r="E53" s="13" t="s">
        <v>53</v>
      </c>
      <c r="F53" s="13" t="s">
        <v>275</v>
      </c>
      <c r="G53" s="13" t="s">
        <v>32</v>
      </c>
      <c r="H53" s="13" t="s">
        <v>33</v>
      </c>
      <c r="I53" s="13" t="s">
        <v>276</v>
      </c>
      <c r="J53" s="13" t="s">
        <v>277</v>
      </c>
      <c r="K53" s="19">
        <v>12222</v>
      </c>
      <c r="L53" s="20">
        <f ca="1" t="shared" si="1"/>
        <v>67</v>
      </c>
    </row>
    <row r="54" spans="1:12" ht="12.75">
      <c r="A54" s="13" t="s">
        <v>278</v>
      </c>
      <c r="B54" s="13" t="s">
        <v>279</v>
      </c>
      <c r="C54" s="17">
        <v>56550</v>
      </c>
      <c r="D54" s="18">
        <f t="shared" si="0"/>
        <v>2827.5</v>
      </c>
      <c r="E54" s="13" t="s">
        <v>60</v>
      </c>
      <c r="F54" s="13" t="s">
        <v>280</v>
      </c>
      <c r="G54" s="13" t="s">
        <v>74</v>
      </c>
      <c r="H54" s="13" t="s">
        <v>75</v>
      </c>
      <c r="I54" s="13" t="s">
        <v>281</v>
      </c>
      <c r="J54" s="13" t="s">
        <v>282</v>
      </c>
      <c r="K54" s="19">
        <v>6200</v>
      </c>
      <c r="L54" s="20">
        <f ca="1" t="shared" si="1"/>
        <v>84</v>
      </c>
    </row>
    <row r="55" spans="1:12" ht="12.75">
      <c r="A55" s="13" t="s">
        <v>283</v>
      </c>
      <c r="B55" s="13" t="s">
        <v>201</v>
      </c>
      <c r="C55" s="17">
        <v>46690</v>
      </c>
      <c r="D55" s="18">
        <f t="shared" si="0"/>
        <v>2334.5</v>
      </c>
      <c r="E55" s="13" t="s">
        <v>140</v>
      </c>
      <c r="F55" s="13" t="s">
        <v>284</v>
      </c>
      <c r="G55" s="13" t="s">
        <v>101</v>
      </c>
      <c r="H55" s="13" t="s">
        <v>90</v>
      </c>
      <c r="I55" s="13" t="s">
        <v>285</v>
      </c>
      <c r="J55" s="13" t="s">
        <v>286</v>
      </c>
      <c r="K55" s="19">
        <v>9653</v>
      </c>
      <c r="L55" s="20">
        <f ca="1" t="shared" si="1"/>
        <v>74</v>
      </c>
    </row>
    <row r="56" spans="1:12" ht="12.75">
      <c r="A56" s="13" t="s">
        <v>287</v>
      </c>
      <c r="B56" s="13" t="s">
        <v>210</v>
      </c>
      <c r="C56" s="17">
        <v>21330</v>
      </c>
      <c r="D56" s="18">
        <f t="shared" si="0"/>
        <v>1066.5</v>
      </c>
      <c r="E56" s="13" t="s">
        <v>53</v>
      </c>
      <c r="F56" s="13" t="s">
        <v>288</v>
      </c>
      <c r="G56" s="13" t="s">
        <v>39</v>
      </c>
      <c r="H56" s="13" t="s">
        <v>40</v>
      </c>
      <c r="I56" s="13" t="s">
        <v>289</v>
      </c>
      <c r="J56" s="13" t="s">
        <v>290</v>
      </c>
      <c r="K56" s="19">
        <v>21721</v>
      </c>
      <c r="L56" s="20">
        <f ca="1" t="shared" si="1"/>
        <v>41</v>
      </c>
    </row>
    <row r="57" spans="1:12" ht="12.75">
      <c r="A57" s="13" t="s">
        <v>291</v>
      </c>
      <c r="B57" s="13" t="s">
        <v>292</v>
      </c>
      <c r="C57" s="17">
        <v>61800</v>
      </c>
      <c r="D57" s="18">
        <f t="shared" si="0"/>
        <v>3090</v>
      </c>
      <c r="E57" s="13" t="s">
        <v>53</v>
      </c>
      <c r="F57" s="13" t="s">
        <v>293</v>
      </c>
      <c r="G57" s="13" t="s">
        <v>25</v>
      </c>
      <c r="H57" s="13" t="s">
        <v>26</v>
      </c>
      <c r="I57" s="13" t="s">
        <v>294</v>
      </c>
      <c r="J57" s="13" t="s">
        <v>295</v>
      </c>
      <c r="K57" s="19">
        <v>5185</v>
      </c>
      <c r="L57" s="20">
        <f ca="1" t="shared" si="1"/>
        <v>87</v>
      </c>
    </row>
    <row r="58" spans="1:12" ht="12.75">
      <c r="A58" s="13" t="s">
        <v>296</v>
      </c>
      <c r="B58" s="13" t="s">
        <v>210</v>
      </c>
      <c r="C58" s="17">
        <v>3640</v>
      </c>
      <c r="D58" s="18">
        <f t="shared" si="0"/>
        <v>182</v>
      </c>
      <c r="E58" s="13" t="s">
        <v>140</v>
      </c>
      <c r="F58" s="13" t="s">
        <v>297</v>
      </c>
      <c r="G58" s="13" t="s">
        <v>47</v>
      </c>
      <c r="H58" s="13" t="s">
        <v>48</v>
      </c>
      <c r="I58" s="13" t="s">
        <v>298</v>
      </c>
      <c r="J58" s="13" t="s">
        <v>299</v>
      </c>
      <c r="K58" s="19">
        <v>21408</v>
      </c>
      <c r="L58" s="20">
        <f ca="1" t="shared" si="1"/>
        <v>42</v>
      </c>
    </row>
    <row r="59" spans="1:12" ht="12.75">
      <c r="A59" s="13" t="s">
        <v>300</v>
      </c>
      <c r="B59" s="13" t="s">
        <v>301</v>
      </c>
      <c r="C59" s="17">
        <v>14020</v>
      </c>
      <c r="D59" s="18">
        <f t="shared" si="0"/>
        <v>701</v>
      </c>
      <c r="E59" s="13" t="s">
        <v>87</v>
      </c>
      <c r="F59" s="13" t="s">
        <v>302</v>
      </c>
      <c r="G59" s="13" t="s">
        <v>101</v>
      </c>
      <c r="H59" s="13" t="s">
        <v>90</v>
      </c>
      <c r="I59" s="13" t="s">
        <v>303</v>
      </c>
      <c r="J59" s="13" t="s">
        <v>304</v>
      </c>
      <c r="K59" s="19">
        <v>21483</v>
      </c>
      <c r="L59" s="20">
        <f ca="1" t="shared" si="1"/>
        <v>42</v>
      </c>
    </row>
    <row r="60" spans="1:12" ht="12.75">
      <c r="A60" s="13" t="s">
        <v>305</v>
      </c>
      <c r="B60" s="13" t="s">
        <v>105</v>
      </c>
      <c r="C60" s="17">
        <v>38270</v>
      </c>
      <c r="D60" s="18">
        <f t="shared" si="0"/>
        <v>1913.5</v>
      </c>
      <c r="E60" s="13" t="s">
        <v>124</v>
      </c>
      <c r="F60" s="13" t="s">
        <v>306</v>
      </c>
      <c r="G60" s="13" t="s">
        <v>89</v>
      </c>
      <c r="H60" s="13" t="s">
        <v>90</v>
      </c>
      <c r="I60" s="13" t="s">
        <v>307</v>
      </c>
      <c r="J60" s="13" t="s">
        <v>308</v>
      </c>
      <c r="K60" s="19">
        <v>14135</v>
      </c>
      <c r="L60" s="20">
        <f ca="1" t="shared" si="1"/>
        <v>62</v>
      </c>
    </row>
    <row r="61" spans="1:12" ht="12.75">
      <c r="A61" s="13" t="s">
        <v>309</v>
      </c>
      <c r="B61" s="13" t="s">
        <v>310</v>
      </c>
      <c r="C61" s="17">
        <v>20110</v>
      </c>
      <c r="D61" s="18">
        <f t="shared" si="0"/>
        <v>1005.5</v>
      </c>
      <c r="E61" s="13" t="s">
        <v>60</v>
      </c>
      <c r="F61" s="13" t="s">
        <v>311</v>
      </c>
      <c r="G61" s="13" t="s">
        <v>312</v>
      </c>
      <c r="H61" s="13" t="s">
        <v>313</v>
      </c>
      <c r="I61" s="13" t="s">
        <v>314</v>
      </c>
      <c r="J61" s="13" t="s">
        <v>315</v>
      </c>
      <c r="K61" s="19">
        <v>15883</v>
      </c>
      <c r="L61" s="20">
        <f ca="1" t="shared" si="1"/>
        <v>57</v>
      </c>
    </row>
    <row r="62" spans="1:12" ht="12.75">
      <c r="A62" s="13" t="s">
        <v>316</v>
      </c>
      <c r="B62" s="13" t="s">
        <v>317</v>
      </c>
      <c r="C62" s="17">
        <v>23190</v>
      </c>
      <c r="D62" s="18">
        <f t="shared" si="0"/>
        <v>1159.5</v>
      </c>
      <c r="E62" s="13" t="s">
        <v>60</v>
      </c>
      <c r="F62" s="13" t="s">
        <v>318</v>
      </c>
      <c r="G62" s="13" t="s">
        <v>67</v>
      </c>
      <c r="H62" s="13" t="s">
        <v>68</v>
      </c>
      <c r="I62" s="13" t="s">
        <v>319</v>
      </c>
      <c r="J62" s="13" t="s">
        <v>320</v>
      </c>
      <c r="K62" s="19">
        <v>14432</v>
      </c>
      <c r="L62" s="20">
        <f ca="1" t="shared" si="1"/>
        <v>61</v>
      </c>
    </row>
    <row r="63" spans="1:12" ht="12.75">
      <c r="A63" s="13" t="s">
        <v>321</v>
      </c>
      <c r="B63" s="13" t="s">
        <v>220</v>
      </c>
      <c r="C63" s="17">
        <v>31820</v>
      </c>
      <c r="D63" s="18">
        <f t="shared" si="0"/>
        <v>1591</v>
      </c>
      <c r="E63" s="13" t="s">
        <v>53</v>
      </c>
      <c r="F63" s="13" t="s">
        <v>322</v>
      </c>
      <c r="G63" s="13" t="s">
        <v>149</v>
      </c>
      <c r="H63" s="13" t="s">
        <v>150</v>
      </c>
      <c r="I63" s="13" t="s">
        <v>323</v>
      </c>
      <c r="J63" s="13" t="s">
        <v>324</v>
      </c>
      <c r="K63" s="19">
        <v>15902</v>
      </c>
      <c r="L63" s="20">
        <f ca="1" t="shared" si="1"/>
        <v>57</v>
      </c>
    </row>
    <row r="64" spans="1:12" ht="12.75">
      <c r="A64" s="13" t="s">
        <v>325</v>
      </c>
      <c r="B64" s="13" t="s">
        <v>188</v>
      </c>
      <c r="C64" s="17">
        <v>55600</v>
      </c>
      <c r="D64" s="18">
        <f t="shared" si="0"/>
        <v>2780</v>
      </c>
      <c r="E64" s="13" t="s">
        <v>124</v>
      </c>
      <c r="F64" s="13" t="s">
        <v>326</v>
      </c>
      <c r="G64" s="13" t="s">
        <v>81</v>
      </c>
      <c r="H64" s="13" t="s">
        <v>82</v>
      </c>
      <c r="I64" s="13" t="s">
        <v>327</v>
      </c>
      <c r="J64" s="13" t="s">
        <v>328</v>
      </c>
      <c r="K64" s="19">
        <v>12659</v>
      </c>
      <c r="L64" s="20">
        <f ca="1" t="shared" si="1"/>
        <v>66</v>
      </c>
    </row>
    <row r="65" spans="1:12" ht="12.75">
      <c r="A65" s="13" t="s">
        <v>329</v>
      </c>
      <c r="B65" s="13" t="s">
        <v>229</v>
      </c>
      <c r="C65" s="17">
        <v>38700</v>
      </c>
      <c r="D65" s="18">
        <f t="shared" si="0"/>
        <v>1935</v>
      </c>
      <c r="E65" s="13" t="s">
        <v>45</v>
      </c>
      <c r="F65" s="13" t="s">
        <v>330</v>
      </c>
      <c r="G65" s="13" t="s">
        <v>149</v>
      </c>
      <c r="H65" s="13" t="s">
        <v>150</v>
      </c>
      <c r="I65" s="13" t="s">
        <v>331</v>
      </c>
      <c r="J65" s="13" t="s">
        <v>332</v>
      </c>
      <c r="K65" s="19">
        <v>14757</v>
      </c>
      <c r="L65" s="20">
        <f ca="1" t="shared" si="1"/>
        <v>60</v>
      </c>
    </row>
    <row r="66" spans="1:12" ht="12.75">
      <c r="A66" s="13" t="s">
        <v>333</v>
      </c>
      <c r="B66" s="13" t="s">
        <v>139</v>
      </c>
      <c r="C66" s="17">
        <v>31300</v>
      </c>
      <c r="D66" s="18">
        <f t="shared" si="0"/>
        <v>1565</v>
      </c>
      <c r="E66" s="13" t="s">
        <v>140</v>
      </c>
      <c r="F66" s="13" t="s">
        <v>334</v>
      </c>
      <c r="G66" s="13" t="s">
        <v>67</v>
      </c>
      <c r="H66" s="13" t="s">
        <v>68</v>
      </c>
      <c r="I66" s="13" t="s">
        <v>203</v>
      </c>
      <c r="J66" s="13" t="s">
        <v>335</v>
      </c>
      <c r="K66" s="19">
        <v>12845</v>
      </c>
      <c r="L66" s="20">
        <f ca="1" t="shared" si="1"/>
        <v>66</v>
      </c>
    </row>
    <row r="67" spans="1:12" ht="12.75">
      <c r="A67" s="13" t="s">
        <v>336</v>
      </c>
      <c r="B67" s="13" t="s">
        <v>72</v>
      </c>
      <c r="C67" s="17">
        <v>42850</v>
      </c>
      <c r="D67" s="18">
        <f t="shared" si="0"/>
        <v>2142.5</v>
      </c>
      <c r="E67" s="13" t="s">
        <v>53</v>
      </c>
      <c r="F67" s="13" t="s">
        <v>337</v>
      </c>
      <c r="G67" s="13" t="s">
        <v>55</v>
      </c>
      <c r="H67" s="13" t="s">
        <v>26</v>
      </c>
      <c r="I67" s="13" t="s">
        <v>338</v>
      </c>
      <c r="J67" s="13" t="s">
        <v>339</v>
      </c>
      <c r="K67" s="19">
        <v>12772</v>
      </c>
      <c r="L67" s="20">
        <f ca="1" t="shared" si="1"/>
        <v>66</v>
      </c>
    </row>
    <row r="68" spans="1:12" ht="12.75">
      <c r="A68" s="13" t="s">
        <v>340</v>
      </c>
      <c r="B68" s="13" t="s">
        <v>65</v>
      </c>
      <c r="C68" s="17">
        <v>21270</v>
      </c>
      <c r="D68" s="18">
        <f t="shared" si="0"/>
        <v>1063.5</v>
      </c>
      <c r="E68" s="13" t="s">
        <v>87</v>
      </c>
      <c r="F68" s="13" t="s">
        <v>341</v>
      </c>
      <c r="G68" s="13" t="s">
        <v>164</v>
      </c>
      <c r="H68" s="13" t="s">
        <v>165</v>
      </c>
      <c r="I68" s="13" t="s">
        <v>342</v>
      </c>
      <c r="J68" s="13" t="s">
        <v>343</v>
      </c>
      <c r="K68" s="19">
        <v>15673</v>
      </c>
      <c r="L68" s="20">
        <f ca="1" t="shared" si="1"/>
        <v>58</v>
      </c>
    </row>
    <row r="70" spans="2:4" ht="12.75">
      <c r="B70" s="13" t="s">
        <v>344</v>
      </c>
      <c r="C70" s="18">
        <f>SUM(C5:C68)</f>
        <v>2106930</v>
      </c>
      <c r="D70" s="18">
        <f>SUM(D5:D68)</f>
        <v>105346.5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I5"/>
  <sheetViews>
    <sheetView tabSelected="1" workbookViewId="0" topLeftCell="A1">
      <selection activeCell="A4" sqref="A4"/>
    </sheetView>
  </sheetViews>
  <sheetFormatPr defaultColWidth="9.140625" defaultRowHeight="12.75"/>
  <cols>
    <col min="1" max="1" width="19.7109375" style="0" bestFit="1" customWidth="1"/>
    <col min="2" max="8" width="8.00390625" style="0" customWidth="1"/>
    <col min="9" max="9" width="10.57421875" style="0" customWidth="1"/>
    <col min="14" max="14" width="10.57421875" style="0" bestFit="1" customWidth="1"/>
  </cols>
  <sheetData>
    <row r="3" spans="1:9" ht="12.75">
      <c r="A3" s="26" t="s">
        <v>345</v>
      </c>
      <c r="B3" s="26" t="s">
        <v>13</v>
      </c>
      <c r="C3" s="24"/>
      <c r="D3" s="24"/>
      <c r="E3" s="24"/>
      <c r="F3" s="24"/>
      <c r="G3" s="24"/>
      <c r="H3" s="24"/>
      <c r="I3" s="25"/>
    </row>
    <row r="4" spans="1:9" ht="12.75">
      <c r="A4" s="27"/>
      <c r="B4" s="22" t="s">
        <v>53</v>
      </c>
      <c r="C4" s="23" t="s">
        <v>23</v>
      </c>
      <c r="D4" s="23" t="s">
        <v>45</v>
      </c>
      <c r="E4" s="23" t="s">
        <v>140</v>
      </c>
      <c r="F4" s="23" t="s">
        <v>60</v>
      </c>
      <c r="G4" s="23" t="s">
        <v>124</v>
      </c>
      <c r="H4" s="23" t="s">
        <v>87</v>
      </c>
      <c r="I4" s="28" t="s">
        <v>346</v>
      </c>
    </row>
    <row r="5" spans="1:9" ht="12.75">
      <c r="A5" s="29" t="s">
        <v>347</v>
      </c>
      <c r="B5" s="30">
        <v>25020.5</v>
      </c>
      <c r="C5" s="31">
        <v>3926.5</v>
      </c>
      <c r="D5" s="31">
        <v>18876</v>
      </c>
      <c r="E5" s="31">
        <v>12572</v>
      </c>
      <c r="F5" s="31">
        <v>14123</v>
      </c>
      <c r="G5" s="31">
        <v>13526</v>
      </c>
      <c r="H5" s="31">
        <v>17302.5</v>
      </c>
      <c r="I5" s="32">
        <v>105346.5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Ergoface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Bennett</dc:creator>
  <cp:keywords/>
  <dc:description/>
  <cp:lastModifiedBy>Dave Bennett</cp:lastModifiedBy>
  <cp:lastPrinted>2000-03-13T23:09:05Z</cp:lastPrinted>
  <dcterms:created xsi:type="dcterms:W3CDTF">2000-03-13T21:55:01Z</dcterms:created>
  <dcterms:modified xsi:type="dcterms:W3CDTF">2001-04-23T17:10:52Z</dcterms:modified>
  <cp:category/>
  <cp:version/>
  <cp:contentType/>
  <cp:contentStatus/>
</cp:coreProperties>
</file>